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kisd.sharepoint.com/sites/PupilAccounting/Shared Documents/Pupil Accounting/PA Audit Files/Forms  Auditor/FTE Spreadsheets/Kent/21-22/"/>
    </mc:Choice>
  </mc:AlternateContent>
  <xr:revisionPtr revIDLastSave="1" documentId="8_{823182D7-1D0F-453D-9710-9624FA4C8D1E}" xr6:coauthVersionLast="47" xr6:coauthVersionMax="47" xr10:uidLastSave="{1B54E28C-85D5-4158-BCD9-025E7AC8E318}"/>
  <bookViews>
    <workbookView xWindow="-28920" yWindow="-120" windowWidth="29040" windowHeight="15720" xr2:uid="{00000000-000D-0000-FFFF-FFFF00000000}"/>
  </bookViews>
  <sheets>
    <sheet name="KISD Fall 21-22 " sheetId="2" r:id="rId1"/>
  </sheets>
  <definedNames>
    <definedName name="_xlnm.Print_Area" localSheetId="0">'KISD Fall 21-22 '!$A$1:$R$69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9" i="2" l="1"/>
  <c r="R9" i="2" s="1"/>
  <c r="P10" i="2"/>
  <c r="R10" i="2"/>
  <c r="P11" i="2"/>
  <c r="R11" i="2"/>
  <c r="P12" i="2"/>
  <c r="R12" i="2" s="1"/>
  <c r="P13" i="2"/>
  <c r="R13" i="2" s="1"/>
  <c r="P14" i="2"/>
  <c r="R14" i="2" s="1"/>
  <c r="P15" i="2"/>
  <c r="R15" i="2"/>
  <c r="P16" i="2"/>
  <c r="R16" i="2" s="1"/>
  <c r="P17" i="2"/>
  <c r="R17" i="2" s="1"/>
  <c r="P18" i="2"/>
  <c r="R18" i="2" s="1"/>
  <c r="P19" i="2"/>
  <c r="R19" i="2" s="1"/>
  <c r="P20" i="2"/>
  <c r="R20" i="2"/>
  <c r="P21" i="2"/>
  <c r="R21" i="2" s="1"/>
  <c r="P22" i="2"/>
  <c r="R22" i="2"/>
  <c r="P23" i="2"/>
  <c r="R23" i="2" s="1"/>
  <c r="P24" i="2"/>
  <c r="R24" i="2"/>
  <c r="P25" i="2"/>
  <c r="R25" i="2" s="1"/>
  <c r="P26" i="2"/>
  <c r="R26" i="2"/>
  <c r="P41" i="2" l="1"/>
  <c r="B29" i="2"/>
  <c r="R63" i="2" l="1"/>
  <c r="S60" i="2"/>
  <c r="Q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B60" i="2"/>
  <c r="P59" i="2"/>
  <c r="R59" i="2" s="1"/>
  <c r="P58" i="2"/>
  <c r="R58" i="2" s="1"/>
  <c r="P57" i="2"/>
  <c r="R57" i="2" s="1"/>
  <c r="P56" i="2"/>
  <c r="R56" i="2" s="1"/>
  <c r="P55" i="2"/>
  <c r="R55" i="2" s="1"/>
  <c r="P54" i="2"/>
  <c r="R54" i="2" s="1"/>
  <c r="P53" i="2"/>
  <c r="R53" i="2" s="1"/>
  <c r="P52" i="2"/>
  <c r="R52" i="2" s="1"/>
  <c r="P51" i="2"/>
  <c r="R51" i="2" s="1"/>
  <c r="P50" i="2"/>
  <c r="R50" i="2" s="1"/>
  <c r="P49" i="2"/>
  <c r="R49" i="2" s="1"/>
  <c r="P48" i="2"/>
  <c r="R48" i="2" s="1"/>
  <c r="P47" i="2"/>
  <c r="R47" i="2" s="1"/>
  <c r="P46" i="2"/>
  <c r="R46" i="2" s="1"/>
  <c r="P45" i="2"/>
  <c r="R45" i="2" s="1"/>
  <c r="P44" i="2"/>
  <c r="R44" i="2" s="1"/>
  <c r="P43" i="2"/>
  <c r="R43" i="2" s="1"/>
  <c r="P42" i="2"/>
  <c r="R42" i="2" s="1"/>
  <c r="R41" i="2"/>
  <c r="P40" i="2"/>
  <c r="R40" i="2" s="1"/>
  <c r="P39" i="2"/>
  <c r="R39" i="2" s="1"/>
  <c r="P38" i="2"/>
  <c r="R38" i="2" s="1"/>
  <c r="P37" i="2"/>
  <c r="T29" i="2"/>
  <c r="S29" i="2"/>
  <c r="S65" i="2" s="1"/>
  <c r="Q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P28" i="2"/>
  <c r="R28" i="2" s="1"/>
  <c r="P27" i="2"/>
  <c r="R27" i="2" s="1"/>
  <c r="J65" i="2" l="1"/>
  <c r="I65" i="2"/>
  <c r="P29" i="2"/>
  <c r="B65" i="2"/>
  <c r="H65" i="2"/>
  <c r="C65" i="2"/>
  <c r="P60" i="2"/>
  <c r="N65" i="2"/>
  <c r="M65" i="2"/>
  <c r="L65" i="2"/>
  <c r="K65" i="2"/>
  <c r="G65" i="2"/>
  <c r="F65" i="2"/>
  <c r="E65" i="2"/>
  <c r="D65" i="2"/>
  <c r="Q65" i="2"/>
  <c r="R29" i="2"/>
  <c r="R37" i="2"/>
  <c r="P65" i="2" l="1"/>
  <c r="R60" i="2"/>
  <c r="R65" i="2" s="1"/>
</calcChain>
</file>

<file path=xl/sharedStrings.xml><?xml version="1.0" encoding="utf-8"?>
<sst xmlns="http://schemas.openxmlformats.org/spreadsheetml/2006/main" count="70" uniqueCount="63">
  <si>
    <t>K</t>
  </si>
  <si>
    <t>GE Total</t>
  </si>
  <si>
    <t>SE Total</t>
  </si>
  <si>
    <t>Total K-12</t>
  </si>
  <si>
    <t>Adult Ed</t>
  </si>
  <si>
    <t>LEA Total</t>
  </si>
  <si>
    <t>PSA Total</t>
  </si>
  <si>
    <t>Kent Intermediate School District</t>
  </si>
  <si>
    <t>Page 1  -  LEA (Local Education Agency) FTE</t>
  </si>
  <si>
    <t>(PSA &amp; ISD FTE on Page 2)</t>
  </si>
  <si>
    <t xml:space="preserve">Alt Ed </t>
  </si>
  <si>
    <t>G14*</t>
  </si>
  <si>
    <t>Within K-12</t>
  </si>
  <si>
    <t>Byron Center</t>
  </si>
  <si>
    <t>Caledonia</t>
  </si>
  <si>
    <t>Cedar Springs</t>
  </si>
  <si>
    <t>Comstock Park</t>
  </si>
  <si>
    <t>East Grand Rapids</t>
  </si>
  <si>
    <t>Forest Hills</t>
  </si>
  <si>
    <t>Godfrey-Lee</t>
  </si>
  <si>
    <t>Godwin Heights</t>
  </si>
  <si>
    <t>Grand Rapids</t>
  </si>
  <si>
    <t>Grandville</t>
  </si>
  <si>
    <t>Kelloggsville</t>
  </si>
  <si>
    <t>Kenowa Hills</t>
  </si>
  <si>
    <t>Kent City</t>
  </si>
  <si>
    <t>Kentwood</t>
  </si>
  <si>
    <t>Lowell</t>
  </si>
  <si>
    <t>Northview</t>
  </si>
  <si>
    <t>Rockford</t>
  </si>
  <si>
    <t>Sparta</t>
  </si>
  <si>
    <t>Thornapple Kellogg</t>
  </si>
  <si>
    <t>Wyoming</t>
  </si>
  <si>
    <t xml:space="preserve">*Gr 14 GE FTE for SE Transition Pupils Age 18 or Older </t>
  </si>
  <si>
    <t>Page 2  -  PSA (Public School Academy) &amp; ISD (Intermediate School District) FTE</t>
  </si>
  <si>
    <t>G14</t>
  </si>
  <si>
    <t>Chandler Woods</t>
  </si>
  <si>
    <t>Covenant House</t>
  </si>
  <si>
    <t>Creative Tech</t>
  </si>
  <si>
    <t>Cross Creek</t>
  </si>
  <si>
    <t>Excel</t>
  </si>
  <si>
    <t>GR Child Discovery</t>
  </si>
  <si>
    <t>Grand River Prep</t>
  </si>
  <si>
    <t>Hope</t>
  </si>
  <si>
    <t>Knapp</t>
  </si>
  <si>
    <t>Lighthouse</t>
  </si>
  <si>
    <t>New Branches</t>
  </si>
  <si>
    <t>NexTech HS</t>
  </si>
  <si>
    <t>Ridge Park</t>
  </si>
  <si>
    <t>River City Scholars</t>
  </si>
  <si>
    <t>Vanguard</t>
  </si>
  <si>
    <t>Vista</t>
  </si>
  <si>
    <t>Walker</t>
  </si>
  <si>
    <t>Wellspring Prep</t>
  </si>
  <si>
    <t>WMA Enviro Science</t>
  </si>
  <si>
    <t>WM Aviation</t>
  </si>
  <si>
    <t>Wm. C. Abney</t>
  </si>
  <si>
    <t>KISD Programs</t>
  </si>
  <si>
    <t>Total</t>
  </si>
  <si>
    <r>
      <t>2021-2022 Fall FTE Membership -</t>
    </r>
    <r>
      <rPr>
        <b/>
        <sz val="12"/>
        <color indexed="10"/>
        <rFont val="Calibri"/>
        <family val="2"/>
      </rPr>
      <t xml:space="preserve"> AUDITED</t>
    </r>
  </si>
  <si>
    <t>Byron Center Charter</t>
  </si>
  <si>
    <t>PrepNet Virtual</t>
  </si>
  <si>
    <r>
      <t xml:space="preserve">2021-2022 Fall Membership FTE - </t>
    </r>
    <r>
      <rPr>
        <b/>
        <sz val="11"/>
        <color indexed="10"/>
        <rFont val="Calibri"/>
        <family val="2"/>
      </rPr>
      <t>AUDITED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</si>
</sst>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indexed="10"/>
      <name val="Calibri"/>
      <family val="2"/>
    </font>
    <font>
      <b/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6" fillId="0" borderId="0" xfId="0" applyFont="1"/>
    <xf numFmtId="40" fontId="6" fillId="0" borderId="0" xfId="0" applyNumberFormat="1" applyFont="1" applyFill="1"/>
    <xf numFmtId="40" fontId="6" fillId="2" borderId="0" xfId="0" applyNumberFormat="1" applyFont="1" applyFill="1"/>
    <xf numFmtId="40" fontId="6" fillId="2" borderId="3" xfId="0" applyNumberFormat="1" applyFont="1" applyFill="1" applyBorder="1"/>
    <xf numFmtId="0" fontId="0" fillId="0" borderId="0" xfId="0" applyFill="1"/>
    <xf numFmtId="40" fontId="6" fillId="0" borderId="3" xfId="0" applyNumberFormat="1" applyFont="1" applyFill="1" applyBorder="1"/>
    <xf numFmtId="40" fontId="6" fillId="3" borderId="4" xfId="0" applyNumberFormat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6" fillId="0" borderId="0" xfId="0" applyNumberFormat="1" applyFont="1"/>
    <xf numFmtId="0" fontId="0" fillId="0" borderId="0" xfId="0" applyBorder="1"/>
    <xf numFmtId="40" fontId="6" fillId="0" borderId="0" xfId="0" applyNumberFormat="1" applyFont="1" applyBorder="1"/>
    <xf numFmtId="40" fontId="6" fillId="3" borderId="8" xfId="0" applyNumberFormat="1" applyFont="1" applyFill="1" applyBorder="1"/>
    <xf numFmtId="40" fontId="5" fillId="0" borderId="0" xfId="0" applyNumberFormat="1" applyFont="1" applyBorder="1" applyAlignment="1">
      <alignment horizontal="center"/>
    </xf>
    <xf numFmtId="0" fontId="6" fillId="0" borderId="0" xfId="0" applyFont="1" applyBorder="1"/>
    <xf numFmtId="38" fontId="6" fillId="0" borderId="0" xfId="0" applyNumberFormat="1" applyFont="1" applyBorder="1" applyAlignment="1">
      <alignment horizontal="center"/>
    </xf>
    <xf numFmtId="40" fontId="1" fillId="0" borderId="0" xfId="0" applyNumberFormat="1" applyFont="1" applyAlignment="1">
      <alignment horizontal="right"/>
    </xf>
    <xf numFmtId="38" fontId="6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/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10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0" xfId="0" applyFont="1" applyFill="1"/>
    <xf numFmtId="0" fontId="6" fillId="2" borderId="2" xfId="0" applyFont="1" applyFill="1" applyBorder="1"/>
    <xf numFmtId="40" fontId="6" fillId="2" borderId="2" xfId="0" applyNumberFormat="1" applyFont="1" applyFill="1" applyBorder="1"/>
    <xf numFmtId="2" fontId="5" fillId="0" borderId="0" xfId="0" applyNumberFormat="1" applyFont="1"/>
    <xf numFmtId="0" fontId="6" fillId="0" borderId="3" xfId="0" applyFont="1" applyBorder="1"/>
    <xf numFmtId="40" fontId="6" fillId="0" borderId="3" xfId="0" applyNumberFormat="1" applyFont="1" applyBorder="1"/>
    <xf numFmtId="0" fontId="6" fillId="2" borderId="3" xfId="0" applyFont="1" applyFill="1" applyBorder="1"/>
    <xf numFmtId="2" fontId="5" fillId="0" borderId="0" xfId="0" applyNumberFormat="1" applyFont="1" applyFill="1"/>
    <xf numFmtId="0" fontId="6" fillId="0" borderId="5" xfId="0" applyFont="1" applyBorder="1"/>
    <xf numFmtId="40" fontId="6" fillId="0" borderId="1" xfId="0" applyNumberFormat="1" applyFont="1" applyBorder="1"/>
    <xf numFmtId="40" fontId="6" fillId="0" borderId="5" xfId="0" applyNumberFormat="1" applyFont="1" applyBorder="1"/>
    <xf numFmtId="2" fontId="5" fillId="0" borderId="1" xfId="0" applyNumberFormat="1" applyFont="1" applyBorder="1"/>
    <xf numFmtId="0" fontId="6" fillId="3" borderId="8" xfId="0" applyFont="1" applyFill="1" applyBorder="1"/>
    <xf numFmtId="2" fontId="5" fillId="0" borderId="4" xfId="0" applyNumberFormat="1" applyFont="1" applyFill="1" applyBorder="1"/>
    <xf numFmtId="0" fontId="6" fillId="0" borderId="10" xfId="0" applyFont="1" applyFill="1" applyBorder="1"/>
    <xf numFmtId="0" fontId="0" fillId="0" borderId="0" xfId="0" applyFill="1" applyBorder="1"/>
    <xf numFmtId="14" fontId="6" fillId="0" borderId="0" xfId="0" applyNumberFormat="1" applyFont="1" applyAlignment="1">
      <alignment horizontal="right"/>
    </xf>
    <xf numFmtId="0" fontId="7" fillId="0" borderId="0" xfId="0" applyFont="1" applyBorder="1"/>
    <xf numFmtId="0" fontId="6" fillId="0" borderId="3" xfId="0" applyFont="1" applyFill="1" applyBorder="1"/>
    <xf numFmtId="0" fontId="0" fillId="5" borderId="0" xfId="0" applyFill="1"/>
    <xf numFmtId="0" fontId="0" fillId="2" borderId="0" xfId="0" applyFill="1"/>
    <xf numFmtId="40" fontId="6" fillId="0" borderId="4" xfId="0" applyNumberFormat="1" applyFont="1" applyFill="1" applyBorder="1"/>
    <xf numFmtId="0" fontId="6" fillId="3" borderId="4" xfId="0" applyFont="1" applyFill="1" applyBorder="1" applyAlignment="1">
      <alignment horizontal="left" wrapText="1"/>
    </xf>
    <xf numFmtId="0" fontId="7" fillId="0" borderId="0" xfId="0" applyFont="1"/>
    <xf numFmtId="0" fontId="11" fillId="4" borderId="9" xfId="0" applyFont="1" applyFill="1" applyBorder="1" applyAlignment="1">
      <alignment horizontal="left" wrapText="1"/>
    </xf>
    <xf numFmtId="40" fontId="4" fillId="4" borderId="6" xfId="0" applyNumberFormat="1" applyFont="1" applyFill="1" applyBorder="1"/>
    <xf numFmtId="40" fontId="4" fillId="4" borderId="9" xfId="0" applyNumberFormat="1" applyFont="1" applyFill="1" applyBorder="1"/>
    <xf numFmtId="2" fontId="6" fillId="0" borderId="7" xfId="0" applyNumberFormat="1" applyFont="1" applyFill="1" applyBorder="1"/>
    <xf numFmtId="49" fontId="5" fillId="0" borderId="0" xfId="0" applyNumberFormat="1" applyFont="1" applyBorder="1"/>
    <xf numFmtId="49" fontId="5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K71"/>
  <sheetViews>
    <sheetView tabSelected="1" zoomScale="115" zoomScaleNormal="115" workbookViewId="0">
      <selection activeCell="O4" sqref="O4"/>
    </sheetView>
  </sheetViews>
  <sheetFormatPr defaultRowHeight="14.4" x14ac:dyDescent="0.3"/>
  <cols>
    <col min="1" max="1" width="17.109375" customWidth="1"/>
    <col min="2" max="2" width="8" customWidth="1"/>
    <col min="3" max="3" width="7.88671875" customWidth="1"/>
    <col min="4" max="6" width="7.33203125" customWidth="1"/>
    <col min="7" max="7" width="7.6640625" customWidth="1"/>
    <col min="8" max="8" width="7.88671875" customWidth="1"/>
    <col min="9" max="9" width="7.33203125" customWidth="1"/>
    <col min="10" max="10" width="7.6640625" customWidth="1"/>
    <col min="11" max="11" width="7.88671875" customWidth="1"/>
    <col min="12" max="12" width="7.33203125" customWidth="1"/>
    <col min="13" max="13" width="7.44140625" customWidth="1"/>
    <col min="14" max="15" width="7.5546875" customWidth="1"/>
    <col min="16" max="17" width="9.5546875" customWidth="1"/>
    <col min="18" max="18" width="9.44140625" customWidth="1"/>
    <col min="19" max="115" width="8.88671875" style="8" customWidth="1"/>
  </cols>
  <sheetData>
    <row r="1" spans="1:115" ht="15.6" x14ac:dyDescent="0.3">
      <c r="A1" s="60" t="s">
        <v>7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15" ht="15.6" x14ac:dyDescent="0.3">
      <c r="A2" s="60" t="s">
        <v>59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</row>
    <row r="3" spans="1:115" ht="15.6" x14ac:dyDescent="0.3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</row>
    <row r="4" spans="1:115" ht="15.6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</row>
    <row r="5" spans="1:115" ht="15.6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</row>
    <row r="7" spans="1:115" x14ac:dyDescent="0.3">
      <c r="A7" t="s">
        <v>8</v>
      </c>
      <c r="E7" s="23" t="s">
        <v>9</v>
      </c>
      <c r="S7" s="24" t="s">
        <v>10</v>
      </c>
      <c r="T7" s="25"/>
    </row>
    <row r="8" spans="1:115" s="4" customFormat="1" ht="15" customHeight="1" x14ac:dyDescent="0.25">
      <c r="A8" s="1"/>
      <c r="B8" s="2" t="s">
        <v>0</v>
      </c>
      <c r="C8" s="2">
        <v>1</v>
      </c>
      <c r="D8" s="2">
        <v>2</v>
      </c>
      <c r="E8" s="2">
        <v>3</v>
      </c>
      <c r="F8" s="2">
        <v>4</v>
      </c>
      <c r="G8" s="2">
        <v>5</v>
      </c>
      <c r="H8" s="2">
        <v>6</v>
      </c>
      <c r="I8" s="2">
        <v>7</v>
      </c>
      <c r="J8" s="2">
        <v>8</v>
      </c>
      <c r="K8" s="2">
        <v>9</v>
      </c>
      <c r="L8" s="2">
        <v>10</v>
      </c>
      <c r="M8" s="2">
        <v>11</v>
      </c>
      <c r="N8" s="2">
        <v>12</v>
      </c>
      <c r="O8" s="26" t="s">
        <v>11</v>
      </c>
      <c r="P8" s="3" t="s">
        <v>1</v>
      </c>
      <c r="Q8" s="3" t="s">
        <v>2</v>
      </c>
      <c r="R8" s="3" t="s">
        <v>3</v>
      </c>
      <c r="S8" s="27" t="s">
        <v>12</v>
      </c>
      <c r="T8" s="28" t="s">
        <v>4</v>
      </c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29"/>
      <c r="DE8" s="29"/>
      <c r="DF8" s="29"/>
      <c r="DG8" s="29"/>
      <c r="DH8" s="29"/>
      <c r="DI8" s="29"/>
      <c r="DJ8" s="29"/>
      <c r="DK8" s="29"/>
    </row>
    <row r="9" spans="1:115" x14ac:dyDescent="0.3">
      <c r="A9" s="30" t="s">
        <v>13</v>
      </c>
      <c r="B9" s="6">
        <v>434.86</v>
      </c>
      <c r="C9" s="6">
        <v>302.70999999999998</v>
      </c>
      <c r="D9" s="6">
        <v>344.37</v>
      </c>
      <c r="E9" s="6">
        <v>312.5</v>
      </c>
      <c r="F9" s="6">
        <v>343.49</v>
      </c>
      <c r="G9" s="6">
        <v>332.91</v>
      </c>
      <c r="H9" s="6">
        <v>322.56</v>
      </c>
      <c r="I9" s="6">
        <v>317.26</v>
      </c>
      <c r="J9" s="6">
        <v>344.84</v>
      </c>
      <c r="K9" s="6">
        <v>369.55</v>
      </c>
      <c r="L9" s="6">
        <v>323.99</v>
      </c>
      <c r="M9" s="6">
        <v>294.94</v>
      </c>
      <c r="N9" s="6">
        <v>289.89</v>
      </c>
      <c r="O9" s="6"/>
      <c r="P9" s="31">
        <f t="shared" ref="P9:P17" si="0">SUM(B9:O9)</f>
        <v>4333.87</v>
      </c>
      <c r="Q9" s="31">
        <v>92.89</v>
      </c>
      <c r="R9" s="31">
        <f t="shared" ref="R9:R28" si="1">SUM(P9:Q9)</f>
        <v>4426.76</v>
      </c>
      <c r="S9" s="12">
        <v>65.959999999999994</v>
      </c>
      <c r="T9" s="32"/>
    </row>
    <row r="10" spans="1:115" x14ac:dyDescent="0.3">
      <c r="A10" s="33" t="s">
        <v>14</v>
      </c>
      <c r="B10" s="13">
        <v>366.98</v>
      </c>
      <c r="C10" s="13">
        <v>353.01</v>
      </c>
      <c r="D10" s="13">
        <v>338.67</v>
      </c>
      <c r="E10" s="13">
        <v>347.88</v>
      </c>
      <c r="F10" s="13">
        <v>333.94</v>
      </c>
      <c r="G10" s="13">
        <v>335.33</v>
      </c>
      <c r="H10" s="13">
        <v>371.89</v>
      </c>
      <c r="I10" s="13">
        <v>359.42</v>
      </c>
      <c r="J10" s="13">
        <v>340.37</v>
      </c>
      <c r="K10" s="13">
        <v>439.69</v>
      </c>
      <c r="L10" s="13">
        <v>379.48</v>
      </c>
      <c r="M10" s="13">
        <v>367.36</v>
      </c>
      <c r="N10" s="13">
        <v>385.36</v>
      </c>
      <c r="O10" s="13"/>
      <c r="P10" s="34">
        <f t="shared" si="0"/>
        <v>4719.3799999999992</v>
      </c>
      <c r="Q10" s="34">
        <v>138.68</v>
      </c>
      <c r="R10" s="34">
        <f>SUM(P10:Q10)</f>
        <v>4858.0599999999995</v>
      </c>
      <c r="S10" s="12"/>
      <c r="T10" s="32"/>
    </row>
    <row r="11" spans="1:115" x14ac:dyDescent="0.3">
      <c r="A11" s="35" t="s">
        <v>15</v>
      </c>
      <c r="B11" s="6">
        <v>273.8</v>
      </c>
      <c r="C11" s="6">
        <v>219.71</v>
      </c>
      <c r="D11" s="6">
        <v>227.57</v>
      </c>
      <c r="E11" s="6">
        <v>197.31</v>
      </c>
      <c r="F11" s="6">
        <v>232.13</v>
      </c>
      <c r="G11" s="6">
        <v>210.29</v>
      </c>
      <c r="H11" s="6">
        <v>208.74</v>
      </c>
      <c r="I11" s="6">
        <v>266.72000000000003</v>
      </c>
      <c r="J11" s="6">
        <v>257.33</v>
      </c>
      <c r="K11" s="6">
        <v>258.5</v>
      </c>
      <c r="L11" s="6">
        <v>265.95999999999998</v>
      </c>
      <c r="M11" s="6">
        <v>271.18</v>
      </c>
      <c r="N11" s="6">
        <v>325.06</v>
      </c>
      <c r="O11" s="6"/>
      <c r="P11" s="7">
        <f t="shared" si="0"/>
        <v>3214.2999999999997</v>
      </c>
      <c r="Q11" s="7">
        <v>115.45</v>
      </c>
      <c r="R11" s="7">
        <f t="shared" si="1"/>
        <v>3329.7499999999995</v>
      </c>
      <c r="S11" s="12">
        <v>42.28</v>
      </c>
      <c r="T11" s="32"/>
    </row>
    <row r="12" spans="1:115" x14ac:dyDescent="0.3">
      <c r="A12" s="33" t="s">
        <v>16</v>
      </c>
      <c r="B12" s="13">
        <v>172.89</v>
      </c>
      <c r="C12" s="13">
        <v>126.64</v>
      </c>
      <c r="D12" s="13">
        <v>119.86</v>
      </c>
      <c r="E12" s="13">
        <v>141.5</v>
      </c>
      <c r="F12" s="13">
        <v>124.62</v>
      </c>
      <c r="G12" s="13">
        <v>129.26</v>
      </c>
      <c r="H12" s="13">
        <v>127.11</v>
      </c>
      <c r="I12" s="13">
        <v>125.54</v>
      </c>
      <c r="J12" s="13">
        <v>126.24</v>
      </c>
      <c r="K12" s="13">
        <v>148.66</v>
      </c>
      <c r="L12" s="13">
        <v>133.38</v>
      </c>
      <c r="M12" s="13">
        <v>127.85</v>
      </c>
      <c r="N12" s="13">
        <v>137.68</v>
      </c>
      <c r="O12" s="13"/>
      <c r="P12" s="34">
        <f t="shared" si="0"/>
        <v>1741.2300000000002</v>
      </c>
      <c r="Q12" s="34">
        <v>70.599999999999994</v>
      </c>
      <c r="R12" s="34">
        <f t="shared" si="1"/>
        <v>1811.8300000000002</v>
      </c>
      <c r="S12" s="12">
        <v>38.69</v>
      </c>
      <c r="T12" s="32"/>
    </row>
    <row r="13" spans="1:115" x14ac:dyDescent="0.3">
      <c r="A13" s="35" t="s">
        <v>17</v>
      </c>
      <c r="B13" s="6">
        <v>221.04</v>
      </c>
      <c r="C13" s="6">
        <v>219.16</v>
      </c>
      <c r="D13" s="6">
        <v>219.63</v>
      </c>
      <c r="E13" s="6">
        <v>244.26</v>
      </c>
      <c r="F13" s="6">
        <v>205.14</v>
      </c>
      <c r="G13" s="6">
        <v>209.59</v>
      </c>
      <c r="H13" s="6">
        <v>197.57</v>
      </c>
      <c r="I13" s="6">
        <v>219.05</v>
      </c>
      <c r="J13" s="6">
        <v>214.74</v>
      </c>
      <c r="K13" s="6">
        <v>235.9</v>
      </c>
      <c r="L13" s="6">
        <v>202.4</v>
      </c>
      <c r="M13" s="6">
        <v>250.96</v>
      </c>
      <c r="N13" s="6">
        <v>226.68</v>
      </c>
      <c r="O13" s="6"/>
      <c r="P13" s="7">
        <f t="shared" si="0"/>
        <v>2866.12</v>
      </c>
      <c r="Q13" s="7">
        <v>27.74</v>
      </c>
      <c r="R13" s="7">
        <f t="shared" si="1"/>
        <v>2893.8599999999997</v>
      </c>
      <c r="S13" s="12"/>
      <c r="T13" s="32"/>
    </row>
    <row r="14" spans="1:115" x14ac:dyDescent="0.3">
      <c r="A14" s="33" t="s">
        <v>18</v>
      </c>
      <c r="B14" s="13">
        <v>630.83000000000004</v>
      </c>
      <c r="C14" s="13">
        <v>653.14</v>
      </c>
      <c r="D14" s="13">
        <v>668.61</v>
      </c>
      <c r="E14" s="13">
        <v>668.38</v>
      </c>
      <c r="F14" s="13">
        <v>662.44</v>
      </c>
      <c r="G14" s="13">
        <v>685.08</v>
      </c>
      <c r="H14" s="13">
        <v>700.54</v>
      </c>
      <c r="I14" s="13">
        <v>701.79</v>
      </c>
      <c r="J14" s="13">
        <v>695.34</v>
      </c>
      <c r="K14" s="13">
        <v>735.87</v>
      </c>
      <c r="L14" s="13">
        <v>773.78</v>
      </c>
      <c r="M14" s="13">
        <v>769.19</v>
      </c>
      <c r="N14" s="13">
        <v>776.34</v>
      </c>
      <c r="O14" s="13"/>
      <c r="P14" s="34">
        <f t="shared" si="0"/>
        <v>9121.33</v>
      </c>
      <c r="Q14" s="34">
        <v>194.18</v>
      </c>
      <c r="R14" s="34">
        <f t="shared" si="1"/>
        <v>9315.51</v>
      </c>
      <c r="S14" s="12"/>
      <c r="T14" s="32"/>
    </row>
    <row r="15" spans="1:115" x14ac:dyDescent="0.3">
      <c r="A15" s="35" t="s">
        <v>19</v>
      </c>
      <c r="B15" s="6">
        <v>116.22</v>
      </c>
      <c r="C15" s="6">
        <v>125.87</v>
      </c>
      <c r="D15" s="6">
        <v>108.38</v>
      </c>
      <c r="E15" s="6">
        <v>111.3</v>
      </c>
      <c r="F15" s="6">
        <v>119.57</v>
      </c>
      <c r="G15" s="6">
        <v>106.76</v>
      </c>
      <c r="H15" s="6">
        <v>139.86000000000001</v>
      </c>
      <c r="I15" s="6">
        <v>123.22</v>
      </c>
      <c r="J15" s="6">
        <v>121.03</v>
      </c>
      <c r="K15" s="6">
        <v>177.1</v>
      </c>
      <c r="L15" s="6">
        <v>166.9</v>
      </c>
      <c r="M15" s="6">
        <v>151.9</v>
      </c>
      <c r="N15" s="6">
        <v>108.19</v>
      </c>
      <c r="O15" s="6"/>
      <c r="P15" s="7">
        <f t="shared" si="0"/>
        <v>1676.3000000000002</v>
      </c>
      <c r="Q15" s="7">
        <v>49.63</v>
      </c>
      <c r="R15" s="7">
        <f>SUM(P15:Q15)</f>
        <v>1725.9300000000003</v>
      </c>
      <c r="S15" s="12">
        <v>90.87</v>
      </c>
      <c r="T15" s="32"/>
    </row>
    <row r="16" spans="1:115" x14ac:dyDescent="0.3">
      <c r="A16" s="33" t="s">
        <v>20</v>
      </c>
      <c r="B16" s="13">
        <v>146.22</v>
      </c>
      <c r="C16" s="13">
        <v>113.06</v>
      </c>
      <c r="D16" s="13">
        <v>139.08000000000001</v>
      </c>
      <c r="E16" s="13">
        <v>118.72</v>
      </c>
      <c r="F16" s="13">
        <v>132.27000000000001</v>
      </c>
      <c r="G16" s="13">
        <v>97.43</v>
      </c>
      <c r="H16" s="13">
        <v>141.44999999999999</v>
      </c>
      <c r="I16" s="13">
        <v>118.65</v>
      </c>
      <c r="J16" s="13">
        <v>150.16</v>
      </c>
      <c r="K16" s="13">
        <v>176.54</v>
      </c>
      <c r="L16" s="13">
        <v>184.75</v>
      </c>
      <c r="M16" s="13">
        <v>208.1</v>
      </c>
      <c r="N16" s="13">
        <v>187.71</v>
      </c>
      <c r="O16" s="13"/>
      <c r="P16" s="34">
        <f t="shared" si="0"/>
        <v>1914.1399999999999</v>
      </c>
      <c r="Q16" s="34">
        <v>87.01</v>
      </c>
      <c r="R16" s="34">
        <f t="shared" si="1"/>
        <v>2001.1499999999999</v>
      </c>
      <c r="S16" s="12">
        <v>56.6</v>
      </c>
      <c r="T16" s="32"/>
    </row>
    <row r="17" spans="1:20" x14ac:dyDescent="0.3">
      <c r="A17" s="35" t="s">
        <v>21</v>
      </c>
      <c r="B17" s="6">
        <v>1166.3699999999999</v>
      </c>
      <c r="C17" s="6">
        <v>1170.7</v>
      </c>
      <c r="D17" s="6">
        <v>1133.48</v>
      </c>
      <c r="E17" s="6">
        <v>1120.1199999999999</v>
      </c>
      <c r="F17" s="6">
        <v>1059.26</v>
      </c>
      <c r="G17" s="6">
        <v>1084.1600000000001</v>
      </c>
      <c r="H17" s="6">
        <v>1070.1300000000001</v>
      </c>
      <c r="I17" s="6">
        <v>1125.0999999999999</v>
      </c>
      <c r="J17" s="6">
        <v>1137.1400000000001</v>
      </c>
      <c r="K17" s="6">
        <v>1096.8499999999999</v>
      </c>
      <c r="L17" s="6">
        <v>1104.8599999999999</v>
      </c>
      <c r="M17" s="6">
        <v>805.49</v>
      </c>
      <c r="N17" s="6">
        <v>834.15</v>
      </c>
      <c r="O17" s="6"/>
      <c r="P17" s="7">
        <f t="shared" si="0"/>
        <v>13907.81</v>
      </c>
      <c r="Q17" s="7">
        <v>496.93</v>
      </c>
      <c r="R17" s="7">
        <f t="shared" si="1"/>
        <v>14404.74</v>
      </c>
      <c r="S17" s="12">
        <v>244.91</v>
      </c>
      <c r="T17" s="36"/>
    </row>
    <row r="18" spans="1:20" x14ac:dyDescent="0.3">
      <c r="A18" s="33" t="s">
        <v>22</v>
      </c>
      <c r="B18" s="13">
        <v>502.55</v>
      </c>
      <c r="C18" s="13">
        <v>403.07</v>
      </c>
      <c r="D18" s="13">
        <v>378.72</v>
      </c>
      <c r="E18" s="13">
        <v>423.04</v>
      </c>
      <c r="F18" s="13">
        <v>364.87</v>
      </c>
      <c r="G18" s="13">
        <v>399.66</v>
      </c>
      <c r="H18" s="13">
        <v>394.33</v>
      </c>
      <c r="I18" s="13">
        <v>406.73</v>
      </c>
      <c r="J18" s="13">
        <v>371.36</v>
      </c>
      <c r="K18" s="13">
        <v>470.3</v>
      </c>
      <c r="L18" s="13">
        <v>432.1</v>
      </c>
      <c r="M18" s="13">
        <v>468.25</v>
      </c>
      <c r="N18" s="13">
        <v>449.59</v>
      </c>
      <c r="O18" s="13"/>
      <c r="P18" s="34">
        <f t="shared" ref="P18:P20" si="2">SUM(B18:N18)</f>
        <v>5464.5700000000006</v>
      </c>
      <c r="Q18" s="34">
        <v>130.82</v>
      </c>
      <c r="R18" s="34">
        <f t="shared" si="1"/>
        <v>5595.39</v>
      </c>
      <c r="S18" s="12">
        <v>32</v>
      </c>
      <c r="T18" s="32"/>
    </row>
    <row r="19" spans="1:20" x14ac:dyDescent="0.3">
      <c r="A19" s="35" t="s">
        <v>23</v>
      </c>
      <c r="B19" s="6">
        <v>193.94</v>
      </c>
      <c r="C19" s="6">
        <v>177.36</v>
      </c>
      <c r="D19" s="6">
        <v>160.36000000000001</v>
      </c>
      <c r="E19" s="6">
        <v>154</v>
      </c>
      <c r="F19" s="6">
        <v>151.74</v>
      </c>
      <c r="G19" s="6">
        <v>128.66</v>
      </c>
      <c r="H19" s="6">
        <v>161.76</v>
      </c>
      <c r="I19" s="6">
        <v>155.74</v>
      </c>
      <c r="J19" s="6">
        <v>160.33000000000001</v>
      </c>
      <c r="K19" s="6">
        <v>202.57</v>
      </c>
      <c r="L19" s="6">
        <v>180.06</v>
      </c>
      <c r="M19" s="6">
        <v>177.66</v>
      </c>
      <c r="N19" s="6">
        <v>160.97</v>
      </c>
      <c r="O19" s="6"/>
      <c r="P19" s="7">
        <f t="shared" si="2"/>
        <v>2165.15</v>
      </c>
      <c r="Q19" s="7">
        <v>55.54</v>
      </c>
      <c r="R19" s="7">
        <f t="shared" si="1"/>
        <v>2220.69</v>
      </c>
      <c r="S19" s="12">
        <v>61.27</v>
      </c>
      <c r="T19" s="32"/>
    </row>
    <row r="20" spans="1:20" x14ac:dyDescent="0.3">
      <c r="A20" s="33" t="s">
        <v>24</v>
      </c>
      <c r="B20" s="13">
        <v>272.52999999999997</v>
      </c>
      <c r="C20" s="13">
        <v>227.61</v>
      </c>
      <c r="D20" s="13">
        <v>198.85</v>
      </c>
      <c r="E20" s="13">
        <v>224.48</v>
      </c>
      <c r="F20" s="13">
        <v>193.08</v>
      </c>
      <c r="G20" s="13">
        <v>195.83</v>
      </c>
      <c r="H20" s="13">
        <v>195.89</v>
      </c>
      <c r="I20" s="13">
        <v>201</v>
      </c>
      <c r="J20" s="13">
        <v>225.42</v>
      </c>
      <c r="K20" s="13">
        <v>269.36</v>
      </c>
      <c r="L20" s="13">
        <v>273.62</v>
      </c>
      <c r="M20" s="13">
        <v>257.74</v>
      </c>
      <c r="N20" s="13">
        <v>249.31</v>
      </c>
      <c r="O20" s="13"/>
      <c r="P20" s="34">
        <f t="shared" si="2"/>
        <v>2984.72</v>
      </c>
      <c r="Q20" s="34">
        <v>116.33</v>
      </c>
      <c r="R20" s="34">
        <f t="shared" si="1"/>
        <v>3101.0499999999997</v>
      </c>
      <c r="S20" s="12">
        <v>88.32</v>
      </c>
      <c r="T20" s="32"/>
    </row>
    <row r="21" spans="1:20" x14ac:dyDescent="0.3">
      <c r="A21" s="35" t="s">
        <v>25</v>
      </c>
      <c r="B21" s="6">
        <v>128.47</v>
      </c>
      <c r="C21" s="6">
        <v>90.13</v>
      </c>
      <c r="D21" s="6">
        <v>80.37</v>
      </c>
      <c r="E21" s="6">
        <v>78.790000000000006</v>
      </c>
      <c r="F21" s="6">
        <v>85.64</v>
      </c>
      <c r="G21" s="6">
        <v>87.55</v>
      </c>
      <c r="H21" s="6">
        <v>92.17</v>
      </c>
      <c r="I21" s="6">
        <v>83.54</v>
      </c>
      <c r="J21" s="6">
        <v>114.58</v>
      </c>
      <c r="K21" s="6">
        <v>87.49</v>
      </c>
      <c r="L21" s="6">
        <v>104.21</v>
      </c>
      <c r="M21" s="6">
        <v>116.04</v>
      </c>
      <c r="N21" s="6">
        <v>80.67</v>
      </c>
      <c r="O21" s="6"/>
      <c r="P21" s="7">
        <f t="shared" ref="P21:P27" si="3">SUM(B21:O21)</f>
        <v>1229.6500000000001</v>
      </c>
      <c r="Q21" s="7">
        <v>21.89</v>
      </c>
      <c r="R21" s="7">
        <f t="shared" si="1"/>
        <v>1251.5400000000002</v>
      </c>
      <c r="S21" s="12">
        <v>6.16</v>
      </c>
      <c r="T21" s="36"/>
    </row>
    <row r="22" spans="1:20" x14ac:dyDescent="0.3">
      <c r="A22" s="33" t="s">
        <v>26</v>
      </c>
      <c r="B22" s="13">
        <v>814.08</v>
      </c>
      <c r="C22" s="13">
        <v>659.46</v>
      </c>
      <c r="D22" s="13">
        <v>659.03</v>
      </c>
      <c r="E22" s="13">
        <v>651.47</v>
      </c>
      <c r="F22" s="13">
        <v>640.96</v>
      </c>
      <c r="G22" s="13">
        <v>621.19000000000005</v>
      </c>
      <c r="H22" s="13">
        <v>654.33000000000004</v>
      </c>
      <c r="I22" s="13">
        <v>611.21</v>
      </c>
      <c r="J22" s="13">
        <v>619.86</v>
      </c>
      <c r="K22" s="13">
        <v>834.47</v>
      </c>
      <c r="L22" s="13">
        <v>743.72</v>
      </c>
      <c r="M22" s="13">
        <v>673.48</v>
      </c>
      <c r="N22" s="13">
        <v>587.84</v>
      </c>
      <c r="O22" s="13"/>
      <c r="P22" s="34">
        <f t="shared" si="3"/>
        <v>8771.1</v>
      </c>
      <c r="Q22" s="34">
        <v>469.96</v>
      </c>
      <c r="R22" s="34">
        <f t="shared" si="1"/>
        <v>9241.06</v>
      </c>
      <c r="S22" s="12">
        <v>188.41</v>
      </c>
      <c r="T22" s="32"/>
    </row>
    <row r="23" spans="1:20" x14ac:dyDescent="0.3">
      <c r="A23" s="35" t="s">
        <v>27</v>
      </c>
      <c r="B23" s="6">
        <v>307.58</v>
      </c>
      <c r="C23" s="6">
        <v>256.63</v>
      </c>
      <c r="D23" s="6">
        <v>246.6</v>
      </c>
      <c r="E23" s="6">
        <v>252.75</v>
      </c>
      <c r="F23" s="6">
        <v>248.24</v>
      </c>
      <c r="G23" s="6">
        <v>250.82</v>
      </c>
      <c r="H23" s="6">
        <v>264.89</v>
      </c>
      <c r="I23" s="6">
        <v>251.78</v>
      </c>
      <c r="J23" s="6">
        <v>263.74</v>
      </c>
      <c r="K23" s="6">
        <v>288.02999999999997</v>
      </c>
      <c r="L23" s="6">
        <v>272.95</v>
      </c>
      <c r="M23" s="6">
        <v>281.22000000000003</v>
      </c>
      <c r="N23" s="6">
        <v>279.37</v>
      </c>
      <c r="O23" s="6"/>
      <c r="P23" s="7">
        <f t="shared" si="3"/>
        <v>3464.5999999999995</v>
      </c>
      <c r="Q23" s="7">
        <v>57.1</v>
      </c>
      <c r="R23" s="7">
        <f t="shared" si="1"/>
        <v>3521.6999999999994</v>
      </c>
      <c r="S23" s="12">
        <v>15</v>
      </c>
      <c r="T23" s="32"/>
    </row>
    <row r="24" spans="1:20" x14ac:dyDescent="0.3">
      <c r="A24" s="33" t="s">
        <v>28</v>
      </c>
      <c r="B24" s="13">
        <v>238.29</v>
      </c>
      <c r="C24" s="13">
        <v>191.51</v>
      </c>
      <c r="D24" s="13">
        <v>189.55</v>
      </c>
      <c r="E24" s="13">
        <v>201.1</v>
      </c>
      <c r="F24" s="13">
        <v>208.07</v>
      </c>
      <c r="G24" s="13">
        <v>200.99</v>
      </c>
      <c r="H24" s="13">
        <v>199.85</v>
      </c>
      <c r="I24" s="13">
        <v>192.87</v>
      </c>
      <c r="J24" s="13">
        <v>242.74</v>
      </c>
      <c r="K24" s="13">
        <v>279.35000000000002</v>
      </c>
      <c r="L24" s="13">
        <v>284.45</v>
      </c>
      <c r="M24" s="13">
        <v>293.89999999999998</v>
      </c>
      <c r="N24" s="13">
        <v>317.67</v>
      </c>
      <c r="O24" s="13"/>
      <c r="P24" s="34">
        <f t="shared" si="3"/>
        <v>3040.34</v>
      </c>
      <c r="Q24" s="34">
        <v>71.69</v>
      </c>
      <c r="R24" s="34">
        <f t="shared" si="1"/>
        <v>3112.03</v>
      </c>
      <c r="S24" s="12">
        <v>131.38</v>
      </c>
      <c r="T24" s="32"/>
    </row>
    <row r="25" spans="1:20" x14ac:dyDescent="0.3">
      <c r="A25" s="35" t="s">
        <v>29</v>
      </c>
      <c r="B25" s="6">
        <v>766.11</v>
      </c>
      <c r="C25" s="6">
        <v>522.79999999999995</v>
      </c>
      <c r="D25" s="6">
        <v>548.58000000000004</v>
      </c>
      <c r="E25" s="6">
        <v>556.71</v>
      </c>
      <c r="F25" s="6">
        <v>569.02</v>
      </c>
      <c r="G25" s="6">
        <v>531.08000000000004</v>
      </c>
      <c r="H25" s="6">
        <v>539.88</v>
      </c>
      <c r="I25" s="6">
        <v>520.98</v>
      </c>
      <c r="J25" s="6">
        <v>570.27</v>
      </c>
      <c r="K25" s="6">
        <v>598.02</v>
      </c>
      <c r="L25" s="6">
        <v>604.97</v>
      </c>
      <c r="M25" s="6">
        <v>617.94000000000005</v>
      </c>
      <c r="N25" s="6">
        <v>610.24</v>
      </c>
      <c r="O25" s="6"/>
      <c r="P25" s="7">
        <f t="shared" si="3"/>
        <v>7556.6</v>
      </c>
      <c r="Q25" s="7">
        <v>211.78</v>
      </c>
      <c r="R25" s="7">
        <f t="shared" si="1"/>
        <v>7768.38</v>
      </c>
      <c r="S25" s="12">
        <v>51.3</v>
      </c>
      <c r="T25" s="32"/>
    </row>
    <row r="26" spans="1:20" x14ac:dyDescent="0.3">
      <c r="A26" s="33" t="s">
        <v>30</v>
      </c>
      <c r="B26" s="13">
        <v>189.76</v>
      </c>
      <c r="C26" s="13">
        <v>184.79</v>
      </c>
      <c r="D26" s="13">
        <v>159.18</v>
      </c>
      <c r="E26" s="13">
        <v>164.33</v>
      </c>
      <c r="F26" s="13">
        <v>165.04</v>
      </c>
      <c r="G26" s="13">
        <v>148.69</v>
      </c>
      <c r="H26" s="13">
        <v>150.16999999999999</v>
      </c>
      <c r="I26" s="13">
        <v>168.9</v>
      </c>
      <c r="J26" s="13">
        <v>174.39</v>
      </c>
      <c r="K26" s="13">
        <v>245.08</v>
      </c>
      <c r="L26" s="13">
        <v>183.84</v>
      </c>
      <c r="M26" s="13">
        <v>202.76</v>
      </c>
      <c r="N26" s="13">
        <v>191.6</v>
      </c>
      <c r="O26" s="13"/>
      <c r="P26" s="34">
        <f t="shared" si="3"/>
        <v>2328.5299999999997</v>
      </c>
      <c r="Q26" s="34">
        <v>98.04</v>
      </c>
      <c r="R26" s="34">
        <f t="shared" si="1"/>
        <v>2426.5699999999997</v>
      </c>
      <c r="S26" s="12">
        <v>101.05</v>
      </c>
      <c r="T26" s="32"/>
    </row>
    <row r="27" spans="1:20" x14ac:dyDescent="0.3">
      <c r="A27" s="35" t="s">
        <v>31</v>
      </c>
      <c r="B27" s="6">
        <v>250.47</v>
      </c>
      <c r="C27" s="6">
        <v>221.5</v>
      </c>
      <c r="D27" s="6">
        <v>241.42</v>
      </c>
      <c r="E27" s="6">
        <v>245.63</v>
      </c>
      <c r="F27" s="6">
        <v>207.62</v>
      </c>
      <c r="G27" s="6">
        <v>218</v>
      </c>
      <c r="H27" s="6">
        <v>241.38</v>
      </c>
      <c r="I27" s="6">
        <v>250</v>
      </c>
      <c r="J27" s="6">
        <v>233.11</v>
      </c>
      <c r="K27" s="6">
        <v>227.43</v>
      </c>
      <c r="L27" s="6">
        <v>243.08</v>
      </c>
      <c r="M27" s="6">
        <v>219.24</v>
      </c>
      <c r="N27" s="6">
        <v>252.54</v>
      </c>
      <c r="O27" s="6"/>
      <c r="P27" s="7">
        <f t="shared" si="3"/>
        <v>3051.42</v>
      </c>
      <c r="Q27" s="7">
        <v>108.07</v>
      </c>
      <c r="R27" s="7">
        <f t="shared" si="1"/>
        <v>3159.4900000000002</v>
      </c>
      <c r="S27" s="12">
        <v>24.72</v>
      </c>
      <c r="T27" s="32"/>
    </row>
    <row r="28" spans="1:20" x14ac:dyDescent="0.3">
      <c r="A28" s="37" t="s">
        <v>32</v>
      </c>
      <c r="B28" s="38">
        <v>279.98</v>
      </c>
      <c r="C28" s="38">
        <v>259.52</v>
      </c>
      <c r="D28" s="38">
        <v>273.60000000000002</v>
      </c>
      <c r="E28" s="38">
        <v>271.88</v>
      </c>
      <c r="F28" s="38">
        <v>305.45999999999998</v>
      </c>
      <c r="G28" s="38">
        <v>273.33999999999997</v>
      </c>
      <c r="H28" s="38">
        <v>260.86</v>
      </c>
      <c r="I28" s="38">
        <v>295.86</v>
      </c>
      <c r="J28" s="38">
        <v>281.32</v>
      </c>
      <c r="K28" s="38">
        <v>319.64999999999998</v>
      </c>
      <c r="L28" s="38">
        <v>321.83</v>
      </c>
      <c r="M28" s="38">
        <v>296.52</v>
      </c>
      <c r="N28" s="38">
        <v>316.39999999999998</v>
      </c>
      <c r="O28" s="38"/>
      <c r="P28" s="39">
        <f>SUM(B28:O28)</f>
        <v>3756.2200000000003</v>
      </c>
      <c r="Q28" s="39">
        <v>185.99</v>
      </c>
      <c r="R28" s="39">
        <f t="shared" si="1"/>
        <v>3942.21</v>
      </c>
      <c r="S28" s="12"/>
      <c r="T28" s="40"/>
    </row>
    <row r="29" spans="1:20" x14ac:dyDescent="0.3">
      <c r="A29" s="41" t="s">
        <v>5</v>
      </c>
      <c r="B29" s="10">
        <f>SUM(B9:B28)</f>
        <v>7472.9699999999993</v>
      </c>
      <c r="C29" s="10">
        <f t="shared" ref="C29:N29" si="4">SUM(C9:C28)</f>
        <v>6478.380000000001</v>
      </c>
      <c r="D29" s="10">
        <f t="shared" si="4"/>
        <v>6435.9100000000008</v>
      </c>
      <c r="E29" s="10">
        <f t="shared" si="4"/>
        <v>6486.1500000000005</v>
      </c>
      <c r="F29" s="10">
        <f t="shared" si="4"/>
        <v>6352.5999999999995</v>
      </c>
      <c r="G29" s="10">
        <f t="shared" si="4"/>
        <v>6246.62</v>
      </c>
      <c r="H29" s="10">
        <f t="shared" si="4"/>
        <v>6435.36</v>
      </c>
      <c r="I29" s="10">
        <f t="shared" si="4"/>
        <v>6495.36</v>
      </c>
      <c r="J29" s="10">
        <f t="shared" si="4"/>
        <v>6644.3099999999995</v>
      </c>
      <c r="K29" s="10">
        <f t="shared" si="4"/>
        <v>7460.41</v>
      </c>
      <c r="L29" s="10">
        <f t="shared" si="4"/>
        <v>7180.33</v>
      </c>
      <c r="M29" s="10">
        <f t="shared" si="4"/>
        <v>6851.7199999999993</v>
      </c>
      <c r="N29" s="10">
        <f t="shared" si="4"/>
        <v>6767.26</v>
      </c>
      <c r="O29" s="10">
        <f>SUM(O9:O28)</f>
        <v>0</v>
      </c>
      <c r="P29" s="16">
        <f>SUM(P9:P28)</f>
        <v>87307.38</v>
      </c>
      <c r="Q29" s="16">
        <f>SUM(Q9:Q28)</f>
        <v>2800.3199999999997</v>
      </c>
      <c r="R29" s="16">
        <f>SUM(R9:R28)</f>
        <v>90107.700000000012</v>
      </c>
      <c r="S29" s="42">
        <f t="shared" ref="S29:T29" si="5">SUM(S9:S28)</f>
        <v>1238.9199999999998</v>
      </c>
      <c r="T29" s="42">
        <f t="shared" si="5"/>
        <v>0</v>
      </c>
    </row>
    <row r="30" spans="1:20" s="8" customFormat="1" x14ac:dyDescent="0.3">
      <c r="A30" s="43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5"/>
    </row>
    <row r="31" spans="1:20" s="44" customFormat="1" x14ac:dyDescent="0.3">
      <c r="A31" s="11"/>
      <c r="B31" s="12"/>
      <c r="C31" s="12"/>
      <c r="D31" s="12"/>
      <c r="E31" s="12"/>
      <c r="F31" s="12"/>
      <c r="G31" s="13" t="s">
        <v>33</v>
      </c>
      <c r="H31" s="12"/>
      <c r="I31" s="12"/>
      <c r="J31" s="12"/>
      <c r="K31" s="12"/>
      <c r="L31" s="12"/>
      <c r="M31" s="15"/>
      <c r="N31" s="15"/>
      <c r="O31" s="15"/>
      <c r="P31" s="15"/>
      <c r="Q31" s="20"/>
      <c r="R31" s="20" t="s">
        <v>62</v>
      </c>
    </row>
    <row r="32" spans="1:20" s="44" customFormat="1" x14ac:dyDescent="0.3">
      <c r="A32" s="11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3"/>
      <c r="N32" s="13"/>
      <c r="O32" s="13"/>
      <c r="P32" s="13"/>
      <c r="Q32" s="45"/>
    </row>
    <row r="33" spans="1:115" s="44" customFormat="1" x14ac:dyDescent="0.3">
      <c r="A33" s="11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</row>
    <row r="34" spans="1:115" x14ac:dyDescent="0.3">
      <c r="A34" s="4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</row>
    <row r="35" spans="1:115" x14ac:dyDescent="0.3">
      <c r="A35" s="14" t="s">
        <v>34</v>
      </c>
      <c r="R35" s="13"/>
      <c r="S35" s="24" t="s">
        <v>10</v>
      </c>
    </row>
    <row r="36" spans="1:115" x14ac:dyDescent="0.3">
      <c r="A36" s="1"/>
      <c r="B36" s="2" t="s">
        <v>0</v>
      </c>
      <c r="C36" s="2">
        <v>1</v>
      </c>
      <c r="D36" s="2">
        <v>2</v>
      </c>
      <c r="E36" s="2">
        <v>3</v>
      </c>
      <c r="F36" s="2">
        <v>4</v>
      </c>
      <c r="G36" s="2">
        <v>5</v>
      </c>
      <c r="H36" s="2">
        <v>6</v>
      </c>
      <c r="I36" s="2">
        <v>7</v>
      </c>
      <c r="J36" s="2">
        <v>8</v>
      </c>
      <c r="K36" s="2">
        <v>9</v>
      </c>
      <c r="L36" s="2">
        <v>10</v>
      </c>
      <c r="M36" s="2">
        <v>11</v>
      </c>
      <c r="N36" s="2">
        <v>12</v>
      </c>
      <c r="O36" s="2" t="s">
        <v>35</v>
      </c>
      <c r="P36" s="3" t="s">
        <v>1</v>
      </c>
      <c r="Q36" s="3" t="s">
        <v>2</v>
      </c>
      <c r="R36" s="3" t="s">
        <v>3</v>
      </c>
      <c r="S36" s="27" t="s">
        <v>12</v>
      </c>
    </row>
    <row r="37" spans="1:115" x14ac:dyDescent="0.3">
      <c r="A37" s="30" t="s">
        <v>60</v>
      </c>
      <c r="B37" s="6">
        <v>16</v>
      </c>
      <c r="C37" s="6">
        <v>9</v>
      </c>
      <c r="D37" s="6">
        <v>16.8</v>
      </c>
      <c r="E37" s="6">
        <v>15.32</v>
      </c>
      <c r="F37" s="6">
        <v>12.66</v>
      </c>
      <c r="G37" s="6">
        <v>20.29</v>
      </c>
      <c r="H37" s="6">
        <v>20.149999999999999</v>
      </c>
      <c r="I37" s="6">
        <v>15.54</v>
      </c>
      <c r="J37" s="6">
        <v>20</v>
      </c>
      <c r="K37" s="6">
        <v>18.84</v>
      </c>
      <c r="L37" s="6">
        <v>3.69</v>
      </c>
      <c r="M37" s="6">
        <v>16.21</v>
      </c>
      <c r="N37" s="6">
        <v>8</v>
      </c>
      <c r="O37" s="6"/>
      <c r="P37" s="31">
        <f>SUM(B37:O37)</f>
        <v>192.5</v>
      </c>
      <c r="Q37" s="31">
        <v>3.73</v>
      </c>
      <c r="R37" s="6">
        <f t="shared" ref="R37:R59" si="6">SUM(P37:Q37)</f>
        <v>196.23</v>
      </c>
      <c r="S37" s="12"/>
    </row>
    <row r="38" spans="1:115" x14ac:dyDescent="0.3">
      <c r="A38" s="47" t="s">
        <v>36</v>
      </c>
      <c r="B38" s="5">
        <v>98.59</v>
      </c>
      <c r="C38" s="5">
        <v>81.72</v>
      </c>
      <c r="D38" s="5">
        <v>82.67</v>
      </c>
      <c r="E38" s="5">
        <v>85.82</v>
      </c>
      <c r="F38" s="5">
        <v>73.03</v>
      </c>
      <c r="G38" s="5">
        <v>81.819999999999993</v>
      </c>
      <c r="H38" s="5">
        <v>80.010000000000005</v>
      </c>
      <c r="I38" s="5">
        <v>80.900000000000006</v>
      </c>
      <c r="J38" s="5">
        <v>68.510000000000005</v>
      </c>
      <c r="K38" s="5"/>
      <c r="L38" s="5"/>
      <c r="M38" s="5"/>
      <c r="N38" s="5"/>
      <c r="O38" s="5"/>
      <c r="P38" s="9">
        <f t="shared" ref="P38:P59" si="7">SUM(B38:O38)</f>
        <v>733.07</v>
      </c>
      <c r="Q38" s="9">
        <v>2.4500000000000002</v>
      </c>
      <c r="R38" s="5">
        <f t="shared" si="6"/>
        <v>735.5200000000001</v>
      </c>
      <c r="S38" s="12"/>
    </row>
    <row r="39" spans="1:115" s="48" customFormat="1" x14ac:dyDescent="0.3">
      <c r="A39" s="35" t="s">
        <v>37</v>
      </c>
      <c r="B39" s="6"/>
      <c r="C39" s="6"/>
      <c r="D39" s="6"/>
      <c r="E39" s="6"/>
      <c r="F39" s="6"/>
      <c r="G39" s="6"/>
      <c r="H39" s="6"/>
      <c r="I39" s="6"/>
      <c r="J39" s="6"/>
      <c r="K39" s="6">
        <v>92.07</v>
      </c>
      <c r="L39" s="6">
        <v>49.57</v>
      </c>
      <c r="M39" s="6">
        <v>44.94</v>
      </c>
      <c r="N39" s="6">
        <v>31.72</v>
      </c>
      <c r="O39" s="6"/>
      <c r="P39" s="7">
        <f t="shared" si="7"/>
        <v>218.29999999999998</v>
      </c>
      <c r="Q39" s="7">
        <v>0</v>
      </c>
      <c r="R39" s="6">
        <f t="shared" si="6"/>
        <v>218.29999999999998</v>
      </c>
      <c r="S39" s="29">
        <v>217.9</v>
      </c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  <c r="CB39" s="8"/>
      <c r="CC39" s="8"/>
      <c r="CD39" s="8"/>
      <c r="CE39" s="8"/>
      <c r="CF39" s="8"/>
      <c r="CG39" s="8"/>
      <c r="CH39" s="8"/>
      <c r="CI39" s="8"/>
      <c r="CJ39" s="8"/>
      <c r="CK39" s="8"/>
      <c r="CL39" s="8"/>
      <c r="CM39" s="8"/>
      <c r="CN39" s="8"/>
      <c r="CO39" s="8"/>
      <c r="CP39" s="8"/>
      <c r="CQ39" s="8"/>
      <c r="CR39" s="8"/>
      <c r="CS39" s="8"/>
      <c r="CT39" s="8"/>
      <c r="CU39" s="8"/>
      <c r="CV39" s="8"/>
      <c r="CW39" s="8"/>
      <c r="CX39" s="8"/>
      <c r="CY39" s="8"/>
      <c r="CZ39" s="8"/>
      <c r="DA39" s="8"/>
      <c r="DB39" s="8"/>
      <c r="DC39" s="8"/>
      <c r="DD39" s="8"/>
      <c r="DE39" s="8"/>
      <c r="DF39" s="8"/>
      <c r="DG39" s="8"/>
      <c r="DH39" s="8"/>
      <c r="DI39" s="8"/>
      <c r="DJ39" s="8"/>
      <c r="DK39" s="8"/>
    </row>
    <row r="40" spans="1:115" x14ac:dyDescent="0.3">
      <c r="A40" s="47" t="s">
        <v>38</v>
      </c>
      <c r="B40" s="5">
        <v>21.84</v>
      </c>
      <c r="C40" s="5">
        <v>17.25</v>
      </c>
      <c r="D40" s="5">
        <v>21.92</v>
      </c>
      <c r="E40" s="5">
        <v>24.07</v>
      </c>
      <c r="F40" s="5">
        <v>22.86</v>
      </c>
      <c r="G40" s="5">
        <v>19.46</v>
      </c>
      <c r="H40" s="5">
        <v>17.7</v>
      </c>
      <c r="I40" s="5">
        <v>25.16</v>
      </c>
      <c r="J40" s="5">
        <v>21.75</v>
      </c>
      <c r="K40" s="5">
        <v>29.7</v>
      </c>
      <c r="L40" s="5">
        <v>28.5</v>
      </c>
      <c r="M40" s="5">
        <v>23.2</v>
      </c>
      <c r="N40" s="5">
        <v>23.73</v>
      </c>
      <c r="O40" s="5"/>
      <c r="P40" s="9">
        <f t="shared" si="7"/>
        <v>297.14</v>
      </c>
      <c r="Q40" s="9">
        <v>4.7699999999999996</v>
      </c>
      <c r="R40" s="5">
        <f t="shared" si="6"/>
        <v>301.90999999999997</v>
      </c>
      <c r="S40" s="12"/>
    </row>
    <row r="41" spans="1:115" x14ac:dyDescent="0.3">
      <c r="A41" s="35" t="s">
        <v>39</v>
      </c>
      <c r="B41" s="6">
        <v>108.92</v>
      </c>
      <c r="C41" s="6">
        <v>81.45</v>
      </c>
      <c r="D41" s="6">
        <v>82.33</v>
      </c>
      <c r="E41" s="6">
        <v>84.61</v>
      </c>
      <c r="F41" s="6">
        <v>85.64</v>
      </c>
      <c r="G41" s="6">
        <v>85.92</v>
      </c>
      <c r="H41" s="6">
        <v>84.76</v>
      </c>
      <c r="I41" s="6">
        <v>83.72</v>
      </c>
      <c r="J41" s="6">
        <v>80.59</v>
      </c>
      <c r="K41" s="6"/>
      <c r="L41" s="6"/>
      <c r="M41" s="6"/>
      <c r="N41" s="6"/>
      <c r="O41" s="6"/>
      <c r="P41" s="7">
        <f>SUM(B41:O41)</f>
        <v>777.94</v>
      </c>
      <c r="Q41" s="7">
        <v>2.79</v>
      </c>
      <c r="R41" s="6">
        <f t="shared" si="6"/>
        <v>780.73</v>
      </c>
      <c r="S41" s="12"/>
    </row>
    <row r="42" spans="1:115" x14ac:dyDescent="0.3">
      <c r="A42" s="47" t="s">
        <v>40</v>
      </c>
      <c r="B42" s="5">
        <v>112.18</v>
      </c>
      <c r="C42" s="5">
        <v>84.65</v>
      </c>
      <c r="D42" s="5">
        <v>84.15</v>
      </c>
      <c r="E42" s="5">
        <v>84.22</v>
      </c>
      <c r="F42" s="5">
        <v>82.92</v>
      </c>
      <c r="G42" s="5">
        <v>83.03</v>
      </c>
      <c r="H42" s="5">
        <v>83.23</v>
      </c>
      <c r="I42" s="5">
        <v>82.6</v>
      </c>
      <c r="J42" s="5">
        <v>84.58</v>
      </c>
      <c r="K42" s="5"/>
      <c r="L42" s="5"/>
      <c r="M42" s="5"/>
      <c r="N42" s="5"/>
      <c r="O42" s="5"/>
      <c r="P42" s="9">
        <f t="shared" si="7"/>
        <v>781.56000000000017</v>
      </c>
      <c r="Q42" s="9">
        <v>6.12</v>
      </c>
      <c r="R42" s="5">
        <f t="shared" si="6"/>
        <v>787.68000000000018</v>
      </c>
      <c r="S42" s="12"/>
    </row>
    <row r="43" spans="1:115" x14ac:dyDescent="0.3">
      <c r="A43" s="35" t="s">
        <v>41</v>
      </c>
      <c r="B43" s="6">
        <v>49.5</v>
      </c>
      <c r="C43" s="6">
        <v>48.2</v>
      </c>
      <c r="D43" s="6">
        <v>45.31</v>
      </c>
      <c r="E43" s="6">
        <v>44.94</v>
      </c>
      <c r="F43" s="6">
        <v>49.96</v>
      </c>
      <c r="G43" s="6">
        <v>32.770000000000003</v>
      </c>
      <c r="H43" s="6"/>
      <c r="I43" s="6"/>
      <c r="J43" s="6"/>
      <c r="K43" s="6"/>
      <c r="L43" s="6"/>
      <c r="M43" s="6"/>
      <c r="N43" s="6"/>
      <c r="O43" s="6"/>
      <c r="P43" s="7">
        <f t="shared" si="7"/>
        <v>270.68</v>
      </c>
      <c r="Q43" s="7">
        <v>0.81</v>
      </c>
      <c r="R43" s="6">
        <f>SUM(P43:Q43)</f>
        <v>271.49</v>
      </c>
      <c r="S43" s="12"/>
    </row>
    <row r="44" spans="1:115" x14ac:dyDescent="0.3">
      <c r="A44" s="47" t="s">
        <v>42</v>
      </c>
      <c r="B44" s="5"/>
      <c r="C44" s="5"/>
      <c r="D44" s="5"/>
      <c r="E44" s="5"/>
      <c r="F44" s="5"/>
      <c r="G44" s="5"/>
      <c r="H44" s="5"/>
      <c r="I44" s="5"/>
      <c r="J44" s="5"/>
      <c r="K44" s="5">
        <v>194.29</v>
      </c>
      <c r="L44" s="5">
        <v>165.98</v>
      </c>
      <c r="M44" s="5">
        <v>112.77</v>
      </c>
      <c r="N44" s="5">
        <v>120.98</v>
      </c>
      <c r="O44" s="5"/>
      <c r="P44" s="9">
        <f t="shared" si="7"/>
        <v>594.02</v>
      </c>
      <c r="Q44" s="9">
        <v>4.2699999999999996</v>
      </c>
      <c r="R44" s="5">
        <f>SUM(P44:Q44)</f>
        <v>598.29</v>
      </c>
      <c r="S44" s="12"/>
    </row>
    <row r="45" spans="1:115" s="49" customFormat="1" x14ac:dyDescent="0.3">
      <c r="A45" s="35" t="s">
        <v>43</v>
      </c>
      <c r="B45" s="6">
        <v>32.61</v>
      </c>
      <c r="C45" s="6">
        <v>23.82</v>
      </c>
      <c r="D45" s="6">
        <v>27.98</v>
      </c>
      <c r="E45" s="6">
        <v>25.17</v>
      </c>
      <c r="F45" s="6">
        <v>25.9</v>
      </c>
      <c r="G45" s="6">
        <v>25.15</v>
      </c>
      <c r="H45" s="6">
        <v>34.96</v>
      </c>
      <c r="I45" s="6">
        <v>34.78</v>
      </c>
      <c r="J45" s="6">
        <v>38.9</v>
      </c>
      <c r="K45" s="6">
        <v>41.98</v>
      </c>
      <c r="L45" s="6">
        <v>20.059999999999999</v>
      </c>
      <c r="M45" s="6">
        <v>35.630000000000003</v>
      </c>
      <c r="N45" s="6">
        <v>10.49</v>
      </c>
      <c r="O45" s="6"/>
      <c r="P45" s="7">
        <f t="shared" si="7"/>
        <v>377.43</v>
      </c>
      <c r="Q45" s="7">
        <v>0.51</v>
      </c>
      <c r="R45" s="6">
        <f t="shared" si="6"/>
        <v>377.94</v>
      </c>
      <c r="S45" s="12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  <c r="DD45" s="8"/>
      <c r="DE45" s="8"/>
      <c r="DF45" s="8"/>
      <c r="DG45" s="8"/>
      <c r="DH45" s="8"/>
      <c r="DI45" s="8"/>
      <c r="DJ45" s="8"/>
      <c r="DK45" s="8"/>
    </row>
    <row r="46" spans="1:115" s="8" customFormat="1" x14ac:dyDescent="0.3">
      <c r="A46" s="47" t="s">
        <v>44</v>
      </c>
      <c r="B46" s="5">
        <v>116.89</v>
      </c>
      <c r="C46" s="5">
        <v>84.27</v>
      </c>
      <c r="D46" s="5">
        <v>73.5</v>
      </c>
      <c r="E46" s="5">
        <v>71.42</v>
      </c>
      <c r="F46" s="5">
        <v>69.09</v>
      </c>
      <c r="G46" s="5">
        <v>65.88</v>
      </c>
      <c r="H46" s="5">
        <v>55.16</v>
      </c>
      <c r="I46" s="5">
        <v>55.24</v>
      </c>
      <c r="J46" s="5">
        <v>55.52</v>
      </c>
      <c r="K46" s="5"/>
      <c r="L46" s="5"/>
      <c r="M46" s="5"/>
      <c r="N46" s="5"/>
      <c r="O46" s="5"/>
      <c r="P46" s="9">
        <f t="shared" si="7"/>
        <v>646.96999999999991</v>
      </c>
      <c r="Q46" s="9">
        <v>5.96</v>
      </c>
      <c r="R46" s="5">
        <f t="shared" si="6"/>
        <v>652.92999999999995</v>
      </c>
      <c r="S46" s="12"/>
    </row>
    <row r="47" spans="1:115" s="49" customFormat="1" x14ac:dyDescent="0.3">
      <c r="A47" s="35" t="s">
        <v>45</v>
      </c>
      <c r="B47" s="6"/>
      <c r="C47" s="6"/>
      <c r="D47" s="6"/>
      <c r="E47" s="6">
        <v>0.3</v>
      </c>
      <c r="F47" s="6">
        <v>2.38</v>
      </c>
      <c r="G47" s="6">
        <v>1.65</v>
      </c>
      <c r="H47" s="6">
        <v>8.81</v>
      </c>
      <c r="I47" s="6">
        <v>12.43</v>
      </c>
      <c r="J47" s="6">
        <v>22.83</v>
      </c>
      <c r="K47" s="6">
        <v>125.91</v>
      </c>
      <c r="L47" s="6">
        <v>77.67</v>
      </c>
      <c r="M47" s="6">
        <v>38.33</v>
      </c>
      <c r="N47" s="6">
        <v>16.28</v>
      </c>
      <c r="O47" s="6"/>
      <c r="P47" s="7">
        <f t="shared" si="7"/>
        <v>306.59000000000003</v>
      </c>
      <c r="Q47" s="7">
        <v>0</v>
      </c>
      <c r="R47" s="6">
        <f t="shared" si="6"/>
        <v>306.59000000000003</v>
      </c>
      <c r="S47" s="12">
        <v>306.58999999999997</v>
      </c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</row>
    <row r="48" spans="1:115" s="49" customFormat="1" x14ac:dyDescent="0.3">
      <c r="A48" s="47" t="s">
        <v>46</v>
      </c>
      <c r="B48" s="5">
        <v>61.08</v>
      </c>
      <c r="C48" s="5">
        <v>43.67</v>
      </c>
      <c r="D48" s="5">
        <v>49.89</v>
      </c>
      <c r="E48" s="5">
        <v>43.58</v>
      </c>
      <c r="F48" s="5">
        <v>38.65</v>
      </c>
      <c r="G48" s="5">
        <v>46.76</v>
      </c>
      <c r="H48" s="5">
        <v>34.090000000000003</v>
      </c>
      <c r="I48" s="5">
        <v>25.74</v>
      </c>
      <c r="J48" s="5">
        <v>20.309999999999999</v>
      </c>
      <c r="K48" s="5"/>
      <c r="L48" s="5"/>
      <c r="M48" s="5"/>
      <c r="N48" s="5"/>
      <c r="O48" s="5"/>
      <c r="P48" s="9">
        <f t="shared" si="7"/>
        <v>363.77000000000004</v>
      </c>
      <c r="Q48" s="9">
        <v>1.37</v>
      </c>
      <c r="R48" s="5">
        <f t="shared" si="6"/>
        <v>365.14000000000004</v>
      </c>
      <c r="S48" s="12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</row>
    <row r="49" spans="1:115" s="49" customFormat="1" x14ac:dyDescent="0.3">
      <c r="A49" s="35" t="s">
        <v>47</v>
      </c>
      <c r="B49" s="6"/>
      <c r="C49" s="6"/>
      <c r="D49" s="6"/>
      <c r="E49" s="6"/>
      <c r="F49" s="6"/>
      <c r="G49" s="6"/>
      <c r="H49" s="6"/>
      <c r="I49" s="6"/>
      <c r="J49" s="6"/>
      <c r="K49" s="6">
        <v>27.22</v>
      </c>
      <c r="L49" s="6">
        <v>19.84</v>
      </c>
      <c r="M49" s="6">
        <v>29.19</v>
      </c>
      <c r="N49" s="6">
        <v>34.049999999999997</v>
      </c>
      <c r="O49" s="6"/>
      <c r="P49" s="7">
        <f t="shared" si="7"/>
        <v>110.3</v>
      </c>
      <c r="Q49" s="7">
        <v>0.73</v>
      </c>
      <c r="R49" s="6">
        <f t="shared" si="6"/>
        <v>111.03</v>
      </c>
      <c r="S49" s="12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  <c r="DD49" s="8"/>
      <c r="DE49" s="8"/>
      <c r="DF49" s="8"/>
      <c r="DG49" s="8"/>
      <c r="DH49" s="8"/>
      <c r="DI49" s="8"/>
      <c r="DJ49" s="8"/>
      <c r="DK49" s="8"/>
    </row>
    <row r="50" spans="1:115" s="49" customFormat="1" x14ac:dyDescent="0.3">
      <c r="A50" s="47" t="s">
        <v>61</v>
      </c>
      <c r="B50" s="5">
        <v>104.66</v>
      </c>
      <c r="C50" s="5">
        <v>107.51</v>
      </c>
      <c r="D50" s="5">
        <v>130.44</v>
      </c>
      <c r="E50" s="5">
        <v>130.94</v>
      </c>
      <c r="F50" s="5">
        <v>132.47999999999999</v>
      </c>
      <c r="G50" s="5">
        <v>119.54</v>
      </c>
      <c r="H50" s="5">
        <v>134.9</v>
      </c>
      <c r="I50" s="5">
        <v>107.18</v>
      </c>
      <c r="J50" s="5">
        <v>133.83000000000001</v>
      </c>
      <c r="K50" s="5">
        <v>105.23</v>
      </c>
      <c r="L50" s="5">
        <v>55.08</v>
      </c>
      <c r="M50" s="5">
        <v>26.99</v>
      </c>
      <c r="N50" s="5">
        <v>6.65</v>
      </c>
      <c r="O50" s="5"/>
      <c r="P50" s="9">
        <f t="shared" si="7"/>
        <v>1295.4299999999998</v>
      </c>
      <c r="Q50" s="9">
        <v>7.48</v>
      </c>
      <c r="R50" s="5">
        <f t="shared" si="6"/>
        <v>1302.9099999999999</v>
      </c>
      <c r="S50" s="12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  <c r="DD50" s="8"/>
      <c r="DE50" s="8"/>
      <c r="DF50" s="8"/>
      <c r="DG50" s="8"/>
      <c r="DH50" s="8"/>
      <c r="DI50" s="8"/>
      <c r="DJ50" s="8"/>
      <c r="DK50" s="8"/>
    </row>
    <row r="51" spans="1:115" s="8" customFormat="1" x14ac:dyDescent="0.3">
      <c r="A51" s="35" t="s">
        <v>48</v>
      </c>
      <c r="B51" s="6">
        <v>82.99</v>
      </c>
      <c r="C51" s="6">
        <v>60.12</v>
      </c>
      <c r="D51" s="6">
        <v>47.65</v>
      </c>
      <c r="E51" s="6">
        <v>59.65</v>
      </c>
      <c r="F51" s="6">
        <v>63.45</v>
      </c>
      <c r="G51" s="6">
        <v>53.66</v>
      </c>
      <c r="H51" s="6">
        <v>55.99</v>
      </c>
      <c r="I51" s="6">
        <v>51.35</v>
      </c>
      <c r="J51" s="6">
        <v>49.03</v>
      </c>
      <c r="K51" s="6"/>
      <c r="L51" s="6"/>
      <c r="M51" s="6"/>
      <c r="N51" s="6"/>
      <c r="O51" s="6"/>
      <c r="P51" s="7">
        <f t="shared" si="7"/>
        <v>523.89</v>
      </c>
      <c r="Q51" s="7">
        <v>3.62</v>
      </c>
      <c r="R51" s="6">
        <f t="shared" si="6"/>
        <v>527.51</v>
      </c>
      <c r="S51" s="12"/>
    </row>
    <row r="52" spans="1:115" s="49" customFormat="1" x14ac:dyDescent="0.3">
      <c r="A52" s="47" t="s">
        <v>49</v>
      </c>
      <c r="B52" s="5">
        <v>43.72</v>
      </c>
      <c r="C52" s="5">
        <v>51.58</v>
      </c>
      <c r="D52" s="5">
        <v>39.700000000000003</v>
      </c>
      <c r="E52" s="5">
        <v>41.3</v>
      </c>
      <c r="F52" s="5">
        <v>42.58</v>
      </c>
      <c r="G52" s="5">
        <v>47.92</v>
      </c>
      <c r="H52" s="5">
        <v>24.6</v>
      </c>
      <c r="I52" s="5">
        <v>50.17</v>
      </c>
      <c r="J52" s="5">
        <v>32.24</v>
      </c>
      <c r="K52" s="5"/>
      <c r="L52" s="5"/>
      <c r="M52" s="5"/>
      <c r="N52" s="5"/>
      <c r="O52" s="5"/>
      <c r="P52" s="9">
        <f t="shared" si="7"/>
        <v>373.81000000000006</v>
      </c>
      <c r="Q52" s="9">
        <v>5.38</v>
      </c>
      <c r="R52" s="5">
        <f t="shared" si="6"/>
        <v>379.19000000000005</v>
      </c>
      <c r="S52" s="12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  <c r="CB52" s="8"/>
      <c r="CC52" s="8"/>
      <c r="CD52" s="8"/>
      <c r="CE52" s="8"/>
      <c r="CF52" s="8"/>
      <c r="CG52" s="8"/>
      <c r="CH52" s="8"/>
      <c r="CI52" s="8"/>
      <c r="CJ52" s="8"/>
      <c r="CK52" s="8"/>
      <c r="CL52" s="8"/>
      <c r="CM52" s="8"/>
      <c r="CN52" s="8"/>
      <c r="CO52" s="8"/>
      <c r="CP52" s="8"/>
      <c r="CQ52" s="8"/>
      <c r="CR52" s="8"/>
      <c r="CS52" s="8"/>
      <c r="CT52" s="8"/>
      <c r="CU52" s="8"/>
      <c r="CV52" s="8"/>
      <c r="CW52" s="8"/>
      <c r="CX52" s="8"/>
      <c r="CY52" s="8"/>
      <c r="CZ52" s="8"/>
      <c r="DA52" s="8"/>
      <c r="DB52" s="8"/>
      <c r="DC52" s="8"/>
      <c r="DD52" s="8"/>
      <c r="DE52" s="8"/>
      <c r="DF52" s="8"/>
      <c r="DG52" s="8"/>
      <c r="DH52" s="8"/>
      <c r="DI52" s="8"/>
      <c r="DJ52" s="8"/>
      <c r="DK52" s="8"/>
    </row>
    <row r="53" spans="1:115" s="8" customFormat="1" x14ac:dyDescent="0.3">
      <c r="A53" s="35" t="s">
        <v>50</v>
      </c>
      <c r="B53" s="6">
        <v>112.97</v>
      </c>
      <c r="C53" s="6">
        <v>84</v>
      </c>
      <c r="D53" s="6">
        <v>85</v>
      </c>
      <c r="E53" s="6">
        <v>84.75</v>
      </c>
      <c r="F53" s="6">
        <v>87.85</v>
      </c>
      <c r="G53" s="6">
        <v>86.16</v>
      </c>
      <c r="H53" s="6">
        <v>83.87</v>
      </c>
      <c r="I53" s="6">
        <v>80.349999999999994</v>
      </c>
      <c r="J53" s="6">
        <v>67.489999999999995</v>
      </c>
      <c r="K53" s="6"/>
      <c r="L53" s="6"/>
      <c r="M53" s="6"/>
      <c r="N53" s="6"/>
      <c r="O53" s="6"/>
      <c r="P53" s="7">
        <f t="shared" si="7"/>
        <v>772.44</v>
      </c>
      <c r="Q53" s="7">
        <v>1.57</v>
      </c>
      <c r="R53" s="6">
        <f>SUM(P53:Q53)</f>
        <v>774.0100000000001</v>
      </c>
      <c r="S53" s="12"/>
    </row>
    <row r="54" spans="1:115" s="49" customFormat="1" x14ac:dyDescent="0.3">
      <c r="A54" s="47" t="s">
        <v>51</v>
      </c>
      <c r="B54" s="5">
        <v>79.45</v>
      </c>
      <c r="C54" s="5">
        <v>71.209999999999994</v>
      </c>
      <c r="D54" s="5">
        <v>74.150000000000006</v>
      </c>
      <c r="E54" s="5">
        <v>54.17</v>
      </c>
      <c r="F54" s="5">
        <v>71.02</v>
      </c>
      <c r="G54" s="5">
        <v>60.43</v>
      </c>
      <c r="H54" s="5">
        <v>66.08</v>
      </c>
      <c r="I54" s="5">
        <v>78.209999999999994</v>
      </c>
      <c r="J54" s="5">
        <v>61.56</v>
      </c>
      <c r="K54" s="5"/>
      <c r="L54" s="5"/>
      <c r="M54" s="5"/>
      <c r="N54" s="5"/>
      <c r="O54" s="5"/>
      <c r="P54" s="9">
        <f t="shared" si="7"/>
        <v>616.28</v>
      </c>
      <c r="Q54" s="9">
        <v>5.71</v>
      </c>
      <c r="R54" s="5">
        <f>SUM(P54:Q54)</f>
        <v>621.99</v>
      </c>
      <c r="S54" s="12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</row>
    <row r="55" spans="1:115" s="8" customFormat="1" x14ac:dyDescent="0.3">
      <c r="A55" s="35" t="s">
        <v>52</v>
      </c>
      <c r="B55" s="6">
        <v>100.94</v>
      </c>
      <c r="C55" s="6">
        <v>76.739999999999995</v>
      </c>
      <c r="D55" s="6">
        <v>83.84</v>
      </c>
      <c r="E55" s="6">
        <v>74.47</v>
      </c>
      <c r="F55" s="6">
        <v>80.37</v>
      </c>
      <c r="G55" s="6">
        <v>73.94</v>
      </c>
      <c r="H55" s="6">
        <v>62.88</v>
      </c>
      <c r="I55" s="6">
        <v>77.64</v>
      </c>
      <c r="J55" s="6">
        <v>71.569999999999993</v>
      </c>
      <c r="K55" s="6"/>
      <c r="L55" s="6"/>
      <c r="M55" s="6"/>
      <c r="N55" s="6"/>
      <c r="O55" s="6"/>
      <c r="P55" s="7">
        <f t="shared" si="7"/>
        <v>702.3900000000001</v>
      </c>
      <c r="Q55" s="7">
        <v>4.74</v>
      </c>
      <c r="R55" s="6">
        <f t="shared" si="6"/>
        <v>707.13000000000011</v>
      </c>
      <c r="S55" s="12"/>
    </row>
    <row r="56" spans="1:115" s="49" customFormat="1" x14ac:dyDescent="0.3">
      <c r="A56" s="47" t="s">
        <v>53</v>
      </c>
      <c r="B56" s="5"/>
      <c r="C56" s="5"/>
      <c r="D56" s="5"/>
      <c r="E56" s="5"/>
      <c r="F56" s="5"/>
      <c r="G56" s="5"/>
      <c r="H56" s="5"/>
      <c r="I56" s="5"/>
      <c r="J56" s="5"/>
      <c r="K56" s="5">
        <v>127.2</v>
      </c>
      <c r="L56" s="5">
        <v>77.599999999999994</v>
      </c>
      <c r="M56" s="5">
        <v>63.88</v>
      </c>
      <c r="N56" s="5">
        <v>81.349999999999994</v>
      </c>
      <c r="O56" s="5"/>
      <c r="P56" s="9">
        <f t="shared" si="7"/>
        <v>350.03</v>
      </c>
      <c r="Q56" s="9">
        <v>1.47</v>
      </c>
      <c r="R56" s="5">
        <f t="shared" si="6"/>
        <v>351.5</v>
      </c>
      <c r="S56" s="12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  <c r="CB56" s="8"/>
      <c r="CC56" s="8"/>
      <c r="CD56" s="8"/>
      <c r="CE56" s="8"/>
      <c r="CF56" s="8"/>
      <c r="CG56" s="8"/>
      <c r="CH56" s="8"/>
      <c r="CI56" s="8"/>
      <c r="CJ56" s="8"/>
      <c r="CK56" s="8"/>
      <c r="CL56" s="8"/>
      <c r="CM56" s="8"/>
      <c r="CN56" s="8"/>
      <c r="CO56" s="8"/>
      <c r="CP56" s="8"/>
      <c r="CQ56" s="8"/>
      <c r="CR56" s="8"/>
      <c r="CS56" s="8"/>
      <c r="CT56" s="8"/>
      <c r="CU56" s="8"/>
      <c r="CV56" s="8"/>
      <c r="CW56" s="8"/>
      <c r="CX56" s="8"/>
      <c r="CY56" s="8"/>
      <c r="CZ56" s="8"/>
      <c r="DA56" s="8"/>
      <c r="DB56" s="8"/>
      <c r="DC56" s="8"/>
      <c r="DD56" s="8"/>
      <c r="DE56" s="8"/>
      <c r="DF56" s="8"/>
      <c r="DG56" s="8"/>
      <c r="DH56" s="8"/>
      <c r="DI56" s="8"/>
      <c r="DJ56" s="8"/>
      <c r="DK56" s="8"/>
    </row>
    <row r="57" spans="1:115" s="8" customFormat="1" x14ac:dyDescent="0.3">
      <c r="A57" s="35" t="s">
        <v>54</v>
      </c>
      <c r="B57" s="6">
        <v>97.64</v>
      </c>
      <c r="C57" s="6">
        <v>74.44</v>
      </c>
      <c r="D57" s="6">
        <v>76.84</v>
      </c>
      <c r="E57" s="6">
        <v>60.4</v>
      </c>
      <c r="F57" s="6">
        <v>67.22</v>
      </c>
      <c r="G57" s="6">
        <v>69.17</v>
      </c>
      <c r="H57" s="6">
        <v>57.57</v>
      </c>
      <c r="I57" s="6">
        <v>46.52</v>
      </c>
      <c r="J57" s="6">
        <v>61.87</v>
      </c>
      <c r="K57" s="6">
        <v>50.48</v>
      </c>
      <c r="L57" s="6">
        <v>39.94</v>
      </c>
      <c r="M57" s="6">
        <v>45.96</v>
      </c>
      <c r="N57" s="6">
        <v>20.07</v>
      </c>
      <c r="O57" s="6"/>
      <c r="P57" s="7">
        <f t="shared" si="7"/>
        <v>768.12</v>
      </c>
      <c r="Q57" s="7">
        <v>3.08</v>
      </c>
      <c r="R57" s="6">
        <f t="shared" si="6"/>
        <v>771.2</v>
      </c>
      <c r="S57" s="12"/>
    </row>
    <row r="58" spans="1:115" s="49" customFormat="1" x14ac:dyDescent="0.3">
      <c r="A58" s="47" t="s">
        <v>55</v>
      </c>
      <c r="B58" s="5"/>
      <c r="C58" s="5"/>
      <c r="D58" s="5"/>
      <c r="E58" s="5"/>
      <c r="F58" s="5"/>
      <c r="G58" s="5"/>
      <c r="H58" s="5"/>
      <c r="I58" s="5"/>
      <c r="J58" s="5"/>
      <c r="K58" s="5">
        <v>155.13999999999999</v>
      </c>
      <c r="L58" s="5">
        <v>153.58000000000001</v>
      </c>
      <c r="M58" s="5">
        <v>146.57</v>
      </c>
      <c r="N58" s="5">
        <v>143.91999999999999</v>
      </c>
      <c r="O58" s="5"/>
      <c r="P58" s="9">
        <f t="shared" si="7"/>
        <v>599.21</v>
      </c>
      <c r="Q58" s="9">
        <v>2.13</v>
      </c>
      <c r="R58" s="5">
        <f t="shared" si="6"/>
        <v>601.34</v>
      </c>
      <c r="S58" s="12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  <c r="CB58" s="8"/>
      <c r="CC58" s="8"/>
      <c r="CD58" s="8"/>
      <c r="CE58" s="8"/>
      <c r="CF58" s="8"/>
      <c r="CG58" s="8"/>
      <c r="CH58" s="8"/>
      <c r="CI58" s="8"/>
      <c r="CJ58" s="8"/>
      <c r="CK58" s="8"/>
      <c r="CL58" s="8"/>
      <c r="CM58" s="8"/>
      <c r="CN58" s="8"/>
      <c r="CO58" s="8"/>
      <c r="CP58" s="8"/>
      <c r="CQ58" s="8"/>
      <c r="CR58" s="8"/>
      <c r="CS58" s="8"/>
      <c r="CT58" s="8"/>
      <c r="CU58" s="8"/>
      <c r="CV58" s="8"/>
      <c r="CW58" s="8"/>
      <c r="CX58" s="8"/>
      <c r="CY58" s="8"/>
      <c r="CZ58" s="8"/>
      <c r="DA58" s="8"/>
      <c r="DB58" s="8"/>
      <c r="DC58" s="8"/>
      <c r="DD58" s="8"/>
      <c r="DE58" s="8"/>
      <c r="DF58" s="8"/>
      <c r="DG58" s="8"/>
      <c r="DH58" s="8"/>
      <c r="DI58" s="8"/>
      <c r="DJ58" s="8"/>
      <c r="DK58" s="8"/>
    </row>
    <row r="59" spans="1:115" s="8" customFormat="1" x14ac:dyDescent="0.3">
      <c r="A59" s="35" t="s">
        <v>56</v>
      </c>
      <c r="B59" s="6">
        <v>63.44</v>
      </c>
      <c r="C59" s="6">
        <v>48.75</v>
      </c>
      <c r="D59" s="6">
        <v>37</v>
      </c>
      <c r="E59" s="6">
        <v>53.19</v>
      </c>
      <c r="F59" s="6">
        <v>43.63</v>
      </c>
      <c r="G59" s="6">
        <v>43.67</v>
      </c>
      <c r="H59" s="6">
        <v>37.799999999999997</v>
      </c>
      <c r="I59" s="6"/>
      <c r="J59" s="6"/>
      <c r="K59" s="6"/>
      <c r="L59" s="6"/>
      <c r="M59" s="6"/>
      <c r="N59" s="6"/>
      <c r="O59" s="6"/>
      <c r="P59" s="7">
        <f t="shared" si="7"/>
        <v>327.48</v>
      </c>
      <c r="Q59" s="7">
        <v>2.4500000000000002</v>
      </c>
      <c r="R59" s="6">
        <f t="shared" si="6"/>
        <v>329.93</v>
      </c>
      <c r="S59" s="12"/>
    </row>
    <row r="60" spans="1:115" x14ac:dyDescent="0.3">
      <c r="A60" s="41" t="s">
        <v>6</v>
      </c>
      <c r="B60" s="10">
        <f t="shared" ref="B60:S60" si="8">SUM(B37:B59)</f>
        <v>1303.4200000000003</v>
      </c>
      <c r="C60" s="10">
        <f t="shared" si="8"/>
        <v>1048.3800000000001</v>
      </c>
      <c r="D60" s="10">
        <f t="shared" si="8"/>
        <v>1059.17</v>
      </c>
      <c r="E60" s="10">
        <f t="shared" si="8"/>
        <v>1038.32</v>
      </c>
      <c r="F60" s="10">
        <f t="shared" si="8"/>
        <v>1051.69</v>
      </c>
      <c r="G60" s="10">
        <f t="shared" si="8"/>
        <v>1017.2199999999996</v>
      </c>
      <c r="H60" s="10">
        <f t="shared" si="8"/>
        <v>942.56000000000006</v>
      </c>
      <c r="I60" s="10">
        <f t="shared" si="8"/>
        <v>907.53</v>
      </c>
      <c r="J60" s="10">
        <f t="shared" si="8"/>
        <v>890.57999999999981</v>
      </c>
      <c r="K60" s="10">
        <f t="shared" si="8"/>
        <v>968.06000000000006</v>
      </c>
      <c r="L60" s="10">
        <f t="shared" si="8"/>
        <v>691.50999999999988</v>
      </c>
      <c r="M60" s="10">
        <f t="shared" si="8"/>
        <v>583.66999999999996</v>
      </c>
      <c r="N60" s="10">
        <f t="shared" si="8"/>
        <v>497.24</v>
      </c>
      <c r="O60" s="10">
        <f t="shared" si="8"/>
        <v>0</v>
      </c>
      <c r="P60" s="16">
        <f t="shared" si="8"/>
        <v>11999.350000000002</v>
      </c>
      <c r="Q60" s="16">
        <f t="shared" si="8"/>
        <v>71.14</v>
      </c>
      <c r="R60" s="10">
        <f t="shared" si="8"/>
        <v>12070.490000000002</v>
      </c>
      <c r="S60" s="50">
        <f t="shared" si="8"/>
        <v>524.49</v>
      </c>
    </row>
    <row r="61" spans="1:115" s="8" customFormat="1" x14ac:dyDescent="0.3">
      <c r="A61" s="11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</row>
    <row r="62" spans="1:115" s="8" customFormat="1" x14ac:dyDescent="0.3">
      <c r="A62" s="11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</row>
    <row r="63" spans="1:115" x14ac:dyDescent="0.3">
      <c r="A63" s="51" t="s">
        <v>57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>
        <v>0</v>
      </c>
      <c r="Q63" s="10">
        <v>675.94</v>
      </c>
      <c r="R63" s="10">
        <f>SUM(P63:Q63)</f>
        <v>675.94</v>
      </c>
    </row>
    <row r="64" spans="1:115" x14ac:dyDescent="0.3">
      <c r="A64" s="52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9" ht="21.75" customHeight="1" thickBot="1" x14ac:dyDescent="0.35">
      <c r="A65" s="53" t="s">
        <v>58</v>
      </c>
      <c r="B65" s="54">
        <f t="shared" ref="B65:N65" si="9">B29+B60</f>
        <v>8776.39</v>
      </c>
      <c r="C65" s="54">
        <f t="shared" si="9"/>
        <v>7526.7600000000011</v>
      </c>
      <c r="D65" s="54">
        <f t="shared" si="9"/>
        <v>7495.0800000000008</v>
      </c>
      <c r="E65" s="54">
        <f t="shared" si="9"/>
        <v>7524.47</v>
      </c>
      <c r="F65" s="54">
        <f t="shared" si="9"/>
        <v>7404.2899999999991</v>
      </c>
      <c r="G65" s="54">
        <f t="shared" si="9"/>
        <v>7263.8399999999992</v>
      </c>
      <c r="H65" s="54">
        <f t="shared" si="9"/>
        <v>7377.92</v>
      </c>
      <c r="I65" s="54">
        <f t="shared" si="9"/>
        <v>7402.8899999999994</v>
      </c>
      <c r="J65" s="54">
        <f t="shared" si="9"/>
        <v>7534.8899999999994</v>
      </c>
      <c r="K65" s="54">
        <f t="shared" si="9"/>
        <v>8428.4699999999993</v>
      </c>
      <c r="L65" s="54">
        <f t="shared" si="9"/>
        <v>7871.84</v>
      </c>
      <c r="M65" s="54">
        <f t="shared" si="9"/>
        <v>7435.3899999999994</v>
      </c>
      <c r="N65" s="54">
        <f t="shared" si="9"/>
        <v>7264.5</v>
      </c>
      <c r="O65" s="54"/>
      <c r="P65" s="55">
        <f>P29+P60+P63</f>
        <v>99306.73000000001</v>
      </c>
      <c r="Q65" s="55">
        <f>Q29+Q60+Q63</f>
        <v>3547.3999999999996</v>
      </c>
      <c r="R65" s="55">
        <f>R29+R60+R63</f>
        <v>102854.13000000002</v>
      </c>
      <c r="S65" s="56">
        <f>SUM(S29,S60)</f>
        <v>1763.4099999999999</v>
      </c>
    </row>
    <row r="66" spans="1:19" ht="15" thickTop="1" x14ac:dyDescent="0.3"/>
    <row r="67" spans="1:19" x14ac:dyDescent="0.3">
      <c r="A67" s="18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</row>
    <row r="68" spans="1:19" x14ac:dyDescent="0.3">
      <c r="A68" s="14"/>
      <c r="B68" s="17"/>
      <c r="C68" s="17"/>
      <c r="D68" s="14"/>
      <c r="E68" s="13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</row>
    <row r="69" spans="1:19" x14ac:dyDescent="0.3">
      <c r="A69" s="18"/>
      <c r="B69" s="19"/>
      <c r="C69" s="19"/>
      <c r="D69" s="57"/>
      <c r="E69" s="13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20"/>
      <c r="R69" s="20" t="s">
        <v>62</v>
      </c>
    </row>
    <row r="70" spans="1:19" x14ac:dyDescent="0.3">
      <c r="A70" s="4"/>
      <c r="B70" s="21"/>
      <c r="C70" s="21"/>
      <c r="D70" s="58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45"/>
    </row>
    <row r="71" spans="1:19" x14ac:dyDescent="0.3">
      <c r="F71" s="13"/>
      <c r="G71" s="13"/>
      <c r="H71" s="13"/>
      <c r="I71" s="13"/>
      <c r="J71" s="13"/>
      <c r="K71" s="13"/>
      <c r="L71" s="13"/>
    </row>
  </sheetData>
  <sheetProtection algorithmName="SHA-512" hashValue="Nv5lZh/nUeS+vVz3HfI8pKuslV2O7svBV45DyuNWrj39lwQlp5wnHr+B6V2Av1X66Eh1fa4MsNTBzJMfCxwZAg==" saltValue="6w982S+fNeb4qOwKmQrRmQ==" spinCount="100000" sheet="1" objects="1" scenarios="1"/>
  <pageMargins left="0.25" right="0" top="0.75" bottom="0.25" header="0.3" footer="0.3"/>
  <pageSetup scale="90" fitToHeight="0" orientation="landscape" r:id="rId1"/>
  <rowBreaks count="1" manualBreakCount="1">
    <brk id="34" max="1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4E77A166E01441A75B01B75B38D705" ma:contentTypeVersion="13" ma:contentTypeDescription="Create a new document." ma:contentTypeScope="" ma:versionID="9fdf84bb6327a962ce23459db32461f8">
  <xsd:schema xmlns:xsd="http://www.w3.org/2001/XMLSchema" xmlns:xs="http://www.w3.org/2001/XMLSchema" xmlns:p="http://schemas.microsoft.com/office/2006/metadata/properties" xmlns:ns2="c00c62b6-fbfc-4c9c-86a3-28eadb6312f9" xmlns:ns3="09c04866-85cb-44b8-bcde-3bbcbe4bcb20" targetNamespace="http://schemas.microsoft.com/office/2006/metadata/properties" ma:root="true" ma:fieldsID="bf9236587db0db1a5084cba84ad14e75" ns2:_="" ns3:_="">
    <xsd:import namespace="c00c62b6-fbfc-4c9c-86a3-28eadb6312f9"/>
    <xsd:import namespace="09c04866-85cb-44b8-bcde-3bbcbe4bcb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0c62b6-fbfc-4c9c-86a3-28eadb6312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62f7c49-0e59-4a66-b255-37388cff9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04866-85cb-44b8-bcde-3bbcbe4bcb2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322cefa-fb62-45c1-bc5a-ee0a03085015}" ma:internalName="TaxCatchAll" ma:showField="CatchAllData" ma:web="09c04866-85cb-44b8-bcde-3bbcbe4bcb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c04866-85cb-44b8-bcde-3bbcbe4bcb20" xsi:nil="true"/>
    <lcf76f155ced4ddcb4097134ff3c332f xmlns="c00c62b6-fbfc-4c9c-86a3-28eadb6312f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575DE4B-27BE-481A-9DE7-D2F8B1FFDC0B}"/>
</file>

<file path=customXml/itemProps2.xml><?xml version="1.0" encoding="utf-8"?>
<ds:datastoreItem xmlns:ds="http://schemas.openxmlformats.org/officeDocument/2006/customXml" ds:itemID="{C139D680-0C44-4CA8-81E2-FEC0C5E01AA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CC0962-79AB-4B1F-B988-499F6650E6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KISD Fall 21-22 </vt:lpstr>
      <vt:lpstr>'KISD Fall 21-22 '!Print_Area</vt:lpstr>
    </vt:vector>
  </TitlesOfParts>
  <Company>Ottawa Area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Sexton</dc:creator>
  <cp:lastModifiedBy>Jeff Sexton</cp:lastModifiedBy>
  <cp:lastPrinted>2022-08-02T14:40:39Z</cp:lastPrinted>
  <dcterms:created xsi:type="dcterms:W3CDTF">2021-03-16T12:47:06Z</dcterms:created>
  <dcterms:modified xsi:type="dcterms:W3CDTF">2026-09-10T13:05:07Z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0x010100154E77A166E01441A75B01B75B38D705</vt:lpwstr>
  </property>
</Properties>
</file>