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isd.sharepoint.com/sites/PupilAccounting/Shared Documents/Pupil Accounting/PA Audit Files/Forms  Auditor/FTE Spreadsheets/Kent/21-22/"/>
    </mc:Choice>
  </mc:AlternateContent>
  <xr:revisionPtr revIDLastSave="1" documentId="8_{5CE11A60-0D97-40F0-827A-C81250C5E098}" xr6:coauthVersionLast="47" xr6:coauthVersionMax="47" xr10:uidLastSave="{5ECE87F1-54FB-435D-8067-753C7B07357F}"/>
  <bookViews>
    <workbookView xWindow="-28920" yWindow="-120" windowWidth="29040" windowHeight="15720" xr2:uid="{00000000-000D-0000-FFFF-FFFF00000000}"/>
  </bookViews>
  <sheets>
    <sheet name="KENT Spring 2021-22 AUDITED" sheetId="1" r:id="rId1"/>
  </sheets>
  <definedNames>
    <definedName name="_xlnm.Print_Area" localSheetId="0">'KENT Spring 2021-22 AUDITED'!$A$1:$R$69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0" i="1" l="1"/>
  <c r="D60" i="1"/>
  <c r="E60" i="1"/>
  <c r="F60" i="1"/>
  <c r="G60" i="1"/>
  <c r="P48" i="1" l="1"/>
  <c r="R48" i="1" s="1"/>
  <c r="P49" i="1"/>
  <c r="R49" i="1" s="1"/>
  <c r="P27" i="1" l="1"/>
  <c r="S60" i="1" l="1"/>
  <c r="O60" i="1"/>
  <c r="R63" i="1" l="1"/>
  <c r="P16" i="1" l="1"/>
  <c r="P21" i="1"/>
  <c r="P22" i="1"/>
  <c r="P23" i="1"/>
  <c r="P24" i="1"/>
  <c r="P25" i="1"/>
  <c r="P26" i="1"/>
  <c r="P14" i="1"/>
  <c r="P28" i="1"/>
  <c r="P15" i="1"/>
  <c r="S29" i="1" l="1"/>
  <c r="S65" i="1" s="1"/>
  <c r="T29" i="1"/>
  <c r="P59" i="1" l="1"/>
  <c r="R59" i="1" s="1"/>
  <c r="P58" i="1"/>
  <c r="R58" i="1" s="1"/>
  <c r="P57" i="1"/>
  <c r="R57" i="1" s="1"/>
  <c r="P56" i="1"/>
  <c r="R56" i="1" s="1"/>
  <c r="P55" i="1"/>
  <c r="R55" i="1" s="1"/>
  <c r="P54" i="1"/>
  <c r="R54" i="1" s="1"/>
  <c r="P53" i="1"/>
  <c r="R53" i="1" s="1"/>
  <c r="P52" i="1"/>
  <c r="R52" i="1" s="1"/>
  <c r="P51" i="1"/>
  <c r="R51" i="1" s="1"/>
  <c r="P50" i="1"/>
  <c r="R50" i="1" s="1"/>
  <c r="P47" i="1"/>
  <c r="R47" i="1" s="1"/>
  <c r="P46" i="1"/>
  <c r="R46" i="1" s="1"/>
  <c r="P45" i="1"/>
  <c r="R45" i="1" s="1"/>
  <c r="P44" i="1"/>
  <c r="R44" i="1" s="1"/>
  <c r="P43" i="1"/>
  <c r="R43" i="1" s="1"/>
  <c r="P42" i="1"/>
  <c r="R42" i="1" s="1"/>
  <c r="P41" i="1"/>
  <c r="R41" i="1" s="1"/>
  <c r="P40" i="1"/>
  <c r="R40" i="1" s="1"/>
  <c r="P39" i="1"/>
  <c r="R39" i="1" s="1"/>
  <c r="P38" i="1"/>
  <c r="R38" i="1" s="1"/>
  <c r="P37" i="1"/>
  <c r="P11" i="1"/>
  <c r="R11" i="1" s="1"/>
  <c r="P12" i="1"/>
  <c r="R12" i="1" s="1"/>
  <c r="P13" i="1"/>
  <c r="R13" i="1" s="1"/>
  <c r="P10" i="1"/>
  <c r="R10" i="1" s="1"/>
  <c r="P9" i="1"/>
  <c r="R9" i="1" s="1"/>
  <c r="P17" i="1"/>
  <c r="R17" i="1" s="1"/>
  <c r="O29" i="1"/>
  <c r="N60" i="1"/>
  <c r="M60" i="1"/>
  <c r="L60" i="1"/>
  <c r="K60" i="1"/>
  <c r="J60" i="1"/>
  <c r="I60" i="1"/>
  <c r="H60" i="1"/>
  <c r="B60" i="1"/>
  <c r="R28" i="1"/>
  <c r="R27" i="1"/>
  <c r="R26" i="1"/>
  <c r="R25" i="1"/>
  <c r="R24" i="1"/>
  <c r="R23" i="1"/>
  <c r="R22" i="1"/>
  <c r="R21" i="1"/>
  <c r="P20" i="1"/>
  <c r="R20" i="1" s="1"/>
  <c r="P19" i="1"/>
  <c r="R19" i="1" s="1"/>
  <c r="P18" i="1"/>
  <c r="R18" i="1" s="1"/>
  <c r="R16" i="1"/>
  <c r="R15" i="1"/>
  <c r="R14" i="1"/>
  <c r="C29" i="1"/>
  <c r="D29" i="1"/>
  <c r="E29" i="1"/>
  <c r="F29" i="1"/>
  <c r="G29" i="1"/>
  <c r="H29" i="1"/>
  <c r="I29" i="1"/>
  <c r="J29" i="1"/>
  <c r="K29" i="1"/>
  <c r="L29" i="1"/>
  <c r="M29" i="1"/>
  <c r="N29" i="1"/>
  <c r="Q29" i="1"/>
  <c r="B29" i="1"/>
  <c r="Q60" i="1"/>
  <c r="Q65" i="1" l="1"/>
  <c r="G65" i="1"/>
  <c r="N65" i="1"/>
  <c r="F65" i="1"/>
  <c r="K65" i="1"/>
  <c r="H65" i="1"/>
  <c r="C65" i="1"/>
  <c r="J65" i="1"/>
  <c r="B65" i="1"/>
  <c r="D65" i="1"/>
  <c r="M65" i="1"/>
  <c r="E65" i="1"/>
  <c r="P60" i="1"/>
  <c r="L65" i="1"/>
  <c r="I65" i="1"/>
  <c r="P29" i="1"/>
  <c r="R29" i="1"/>
  <c r="R37" i="1"/>
  <c r="R60" i="1" s="1"/>
  <c r="R65" i="1" l="1"/>
  <c r="P65" i="1"/>
</calcChain>
</file>

<file path=xl/sharedStrings.xml><?xml version="1.0" encoding="utf-8"?>
<sst xmlns="http://schemas.openxmlformats.org/spreadsheetml/2006/main" count="70" uniqueCount="62">
  <si>
    <t>Kent Intermediate School District</t>
  </si>
  <si>
    <t>Byron Center</t>
  </si>
  <si>
    <t>Comstock Park</t>
  </si>
  <si>
    <t>East Grand Rapids</t>
  </si>
  <si>
    <t>Forest Hills</t>
  </si>
  <si>
    <t>Godwin Heights</t>
  </si>
  <si>
    <t>Grand Rapids</t>
  </si>
  <si>
    <t>Grandville</t>
  </si>
  <si>
    <t>Kelloggsville</t>
  </si>
  <si>
    <t>Kenowa Hills</t>
  </si>
  <si>
    <t>Kent City</t>
  </si>
  <si>
    <t>Kentwood</t>
  </si>
  <si>
    <t>Lowell</t>
  </si>
  <si>
    <t>Northview</t>
  </si>
  <si>
    <t>Rockford</t>
  </si>
  <si>
    <t>Sparta</t>
  </si>
  <si>
    <t>Thornapple Kellogg</t>
  </si>
  <si>
    <t>Wyoming</t>
  </si>
  <si>
    <t>LEA Total</t>
  </si>
  <si>
    <t>PSA Total</t>
  </si>
  <si>
    <t>K</t>
  </si>
  <si>
    <t>GE Total</t>
  </si>
  <si>
    <t>SE Total</t>
  </si>
  <si>
    <t>Total K-12</t>
  </si>
  <si>
    <t>Chandler Woods</t>
  </si>
  <si>
    <t>Creative Tech</t>
  </si>
  <si>
    <t>Excel</t>
  </si>
  <si>
    <t>GR Child Discovery</t>
  </si>
  <si>
    <t>Hope</t>
  </si>
  <si>
    <t>Knapp</t>
  </si>
  <si>
    <t>Lighthouse</t>
  </si>
  <si>
    <t>New Branches</t>
  </si>
  <si>
    <t>Ridge Park</t>
  </si>
  <si>
    <t>Vanguard</t>
  </si>
  <si>
    <t>Vista</t>
  </si>
  <si>
    <t>Walker</t>
  </si>
  <si>
    <t>Wellspring Prep</t>
  </si>
  <si>
    <t>WMA Enviro Science</t>
  </si>
  <si>
    <t>WM Aviation</t>
  </si>
  <si>
    <t>Wm. C. Abney</t>
  </si>
  <si>
    <t>Cross Creek</t>
  </si>
  <si>
    <t>Caledonia</t>
  </si>
  <si>
    <t>Cedar Springs</t>
  </si>
  <si>
    <t>River City Scholars</t>
  </si>
  <si>
    <t>Covenant House</t>
  </si>
  <si>
    <t>Grand River Prep</t>
  </si>
  <si>
    <t>NexTech HS</t>
  </si>
  <si>
    <t xml:space="preserve">Alt Ed </t>
  </si>
  <si>
    <t>Within K-12</t>
  </si>
  <si>
    <t>Godfrey-Lee</t>
  </si>
  <si>
    <t>Adult Ed</t>
  </si>
  <si>
    <t>Total</t>
  </si>
  <si>
    <t>KISD Programs</t>
  </si>
  <si>
    <t>Page 1  -  LEA (Local Education Agency) FTE</t>
  </si>
  <si>
    <t>(PSA &amp; ISD FTE on Page 2)</t>
  </si>
  <si>
    <t>Page 2  -  PSA (Public School Academy) &amp; ISD (Intermediate School District) FTE</t>
  </si>
  <si>
    <t>G14*</t>
  </si>
  <si>
    <t>G14</t>
  </si>
  <si>
    <t xml:space="preserve">*Gr 14 GE FTE for SE Transition Pupils Age 18 or Older </t>
  </si>
  <si>
    <r>
      <t>2021-2022 Spring FTE Membership -</t>
    </r>
    <r>
      <rPr>
        <b/>
        <sz val="12"/>
        <color indexed="10"/>
        <rFont val="Calibri"/>
        <family val="2"/>
      </rPr>
      <t xml:space="preserve"> AUDITED</t>
    </r>
  </si>
  <si>
    <r>
      <t xml:space="preserve">2021-2022 Spring Membership FTE - </t>
    </r>
    <r>
      <rPr>
        <b/>
        <sz val="11"/>
        <color indexed="10"/>
        <rFont val="Calibri"/>
        <family val="2"/>
      </rPr>
      <t>AUDITED</t>
    </r>
  </si>
  <si>
    <t>PrepNet Virtual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</si>
</sst>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0" xfId="0" applyFont="1"/>
    <xf numFmtId="0" fontId="5" fillId="0" borderId="0" xfId="0" applyFont="1"/>
    <xf numFmtId="40" fontId="4" fillId="0" borderId="0" xfId="0" applyNumberFormat="1" applyFo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40" fontId="4" fillId="0" borderId="1" xfId="0" applyNumberFormat="1" applyFont="1" applyBorder="1"/>
    <xf numFmtId="40" fontId="4" fillId="0" borderId="0" xfId="0" applyNumberFormat="1" applyFont="1" applyBorder="1"/>
    <xf numFmtId="40" fontId="4" fillId="2" borderId="2" xfId="0" applyNumberFormat="1" applyFont="1" applyFill="1" applyBorder="1"/>
    <xf numFmtId="40" fontId="4" fillId="3" borderId="0" xfId="0" applyNumberFormat="1" applyFont="1" applyFill="1"/>
    <xf numFmtId="0" fontId="4" fillId="0" borderId="1" xfId="0" applyFont="1" applyBorder="1"/>
    <xf numFmtId="40" fontId="4" fillId="0" borderId="0" xfId="0" applyNumberFormat="1" applyFont="1" applyFill="1"/>
    <xf numFmtId="0" fontId="4" fillId="0" borderId="0" xfId="0" applyFont="1" applyBorder="1"/>
    <xf numFmtId="40" fontId="4" fillId="3" borderId="3" xfId="0" applyNumberFormat="1" applyFont="1" applyFill="1" applyBorder="1"/>
    <xf numFmtId="40" fontId="4" fillId="0" borderId="4" xfId="0" applyNumberFormat="1" applyFont="1" applyBorder="1"/>
    <xf numFmtId="40" fontId="4" fillId="3" borderId="4" xfId="0" applyNumberFormat="1" applyFont="1" applyFill="1" applyBorder="1"/>
    <xf numFmtId="40" fontId="4" fillId="0" borderId="5" xfId="0" applyNumberFormat="1" applyFont="1" applyBorder="1"/>
    <xf numFmtId="40" fontId="4" fillId="2" borderId="6" xfId="0" applyNumberFormat="1" applyFont="1" applyFill="1" applyBorder="1"/>
    <xf numFmtId="38" fontId="4" fillId="0" borderId="0" xfId="0" applyNumberFormat="1" applyFont="1" applyAlignment="1">
      <alignment horizontal="center"/>
    </xf>
    <xf numFmtId="49" fontId="7" fillId="0" borderId="0" xfId="0" applyNumberFormat="1" applyFont="1"/>
    <xf numFmtId="40" fontId="4" fillId="0" borderId="4" xfId="0" applyNumberFormat="1" applyFont="1" applyFill="1" applyBorder="1"/>
    <xf numFmtId="0" fontId="8" fillId="0" borderId="0" xfId="0" applyFont="1" applyAlignment="1">
      <alignment horizontal="center"/>
    </xf>
    <xf numFmtId="0" fontId="0" fillId="0" borderId="0" xfId="0" applyBorder="1"/>
    <xf numFmtId="40" fontId="3" fillId="0" borderId="0" xfId="0" applyNumberFormat="1" applyFont="1" applyAlignment="1">
      <alignment horizontal="right"/>
    </xf>
    <xf numFmtId="40" fontId="6" fillId="4" borderId="7" xfId="0" applyNumberFormat="1" applyFont="1" applyFill="1" applyBorder="1"/>
    <xf numFmtId="40" fontId="6" fillId="4" borderId="8" xfId="0" applyNumberFormat="1" applyFont="1" applyFill="1" applyBorder="1"/>
    <xf numFmtId="0" fontId="5" fillId="0" borderId="0" xfId="0" applyFont="1" applyBorder="1"/>
    <xf numFmtId="0" fontId="4" fillId="0" borderId="9" xfId="0" applyFont="1" applyFill="1" applyBorder="1"/>
    <xf numFmtId="40" fontId="4" fillId="0" borderId="0" xfId="0" applyNumberFormat="1" applyFont="1" applyFill="1" applyBorder="1"/>
    <xf numFmtId="0" fontId="0" fillId="0" borderId="0" xfId="0" applyFill="1"/>
    <xf numFmtId="0" fontId="4" fillId="0" borderId="0" xfId="0" applyFont="1" applyFill="1" applyBorder="1"/>
    <xf numFmtId="0" fontId="0" fillId="0" borderId="0" xfId="0" applyFill="1" applyBorder="1"/>
    <xf numFmtId="0" fontId="10" fillId="0" borderId="0" xfId="0" applyFont="1"/>
    <xf numFmtId="0" fontId="11" fillId="0" borderId="1" xfId="0" applyFont="1" applyBorder="1" applyAlignment="1">
      <alignment horizontal="center"/>
    </xf>
    <xf numFmtId="14" fontId="4" fillId="0" borderId="0" xfId="0" applyNumberFormat="1" applyFont="1" applyAlignment="1">
      <alignment horizontal="right"/>
    </xf>
    <xf numFmtId="0" fontId="0" fillId="5" borderId="0" xfId="0" applyFill="1"/>
    <xf numFmtId="40" fontId="7" fillId="0" borderId="0" xfId="0" applyNumberFormat="1" applyFont="1" applyBorder="1" applyAlignment="1">
      <alignment horizontal="center"/>
    </xf>
    <xf numFmtId="38" fontId="4" fillId="0" borderId="0" xfId="0" applyNumberFormat="1" applyFont="1" applyBorder="1" applyAlignment="1">
      <alignment horizontal="center"/>
    </xf>
    <xf numFmtId="49" fontId="7" fillId="0" borderId="0" xfId="0" applyNumberFormat="1" applyFont="1" applyBorder="1"/>
    <xf numFmtId="0" fontId="0" fillId="3" borderId="0" xfId="0" applyFill="1"/>
    <xf numFmtId="0" fontId="4" fillId="0" borderId="0" xfId="0" applyFont="1" applyFill="1"/>
    <xf numFmtId="2" fontId="7" fillId="0" borderId="0" xfId="0" applyNumberFormat="1" applyFont="1"/>
    <xf numFmtId="2" fontId="7" fillId="0" borderId="0" xfId="0" applyNumberFormat="1" applyFont="1" applyFill="1"/>
    <xf numFmtId="2" fontId="7" fillId="0" borderId="1" xfId="0" applyNumberFormat="1" applyFont="1" applyBorder="1"/>
    <xf numFmtId="2" fontId="7" fillId="0" borderId="2" xfId="0" applyNumberFormat="1" applyFont="1" applyFill="1" applyBorder="1"/>
    <xf numFmtId="40" fontId="4" fillId="0" borderId="2" xfId="0" applyNumberFormat="1" applyFont="1" applyFill="1" applyBorder="1"/>
    <xf numFmtId="2" fontId="4" fillId="0" borderId="10" xfId="0" applyNumberFormat="1" applyFont="1" applyFill="1" applyBorder="1"/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3" borderId="3" xfId="0" applyFont="1" applyFill="1" applyBorder="1"/>
    <xf numFmtId="0" fontId="4" fillId="0" borderId="4" xfId="0" applyFont="1" applyBorder="1"/>
    <xf numFmtId="0" fontId="4" fillId="3" borderId="4" xfId="0" applyFont="1" applyFill="1" applyBorder="1"/>
    <xf numFmtId="0" fontId="4" fillId="0" borderId="5" xfId="0" applyFont="1" applyBorder="1"/>
    <xf numFmtId="0" fontId="4" fillId="2" borderId="6" xfId="0" applyFont="1" applyFill="1" applyBorder="1"/>
    <xf numFmtId="0" fontId="4" fillId="0" borderId="4" xfId="0" applyFont="1" applyFill="1" applyBorder="1"/>
    <xf numFmtId="0" fontId="9" fillId="4" borderId="8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K71"/>
  <sheetViews>
    <sheetView tabSelected="1" zoomScale="130" zoomScaleNormal="130" workbookViewId="0">
      <selection activeCell="I5" sqref="I5"/>
    </sheetView>
  </sheetViews>
  <sheetFormatPr defaultRowHeight="14.4" x14ac:dyDescent="0.3"/>
  <cols>
    <col min="1" max="1" width="17.109375" customWidth="1"/>
    <col min="2" max="2" width="8" customWidth="1"/>
    <col min="3" max="3" width="7.88671875" customWidth="1"/>
    <col min="4" max="6" width="7.33203125" customWidth="1"/>
    <col min="7" max="7" width="7.6640625" customWidth="1"/>
    <col min="8" max="8" width="7.88671875" customWidth="1"/>
    <col min="9" max="9" width="7.33203125" customWidth="1"/>
    <col min="10" max="10" width="7.6640625" customWidth="1"/>
    <col min="11" max="11" width="7.88671875" customWidth="1"/>
    <col min="12" max="12" width="7.33203125" customWidth="1"/>
    <col min="13" max="13" width="7.44140625" customWidth="1"/>
    <col min="14" max="15" width="7.5546875" customWidth="1"/>
    <col min="16" max="17" width="9.5546875" customWidth="1"/>
    <col min="18" max="18" width="9.44140625" customWidth="1"/>
    <col min="19" max="115" width="8.88671875" style="29" customWidth="1"/>
  </cols>
  <sheetData>
    <row r="1" spans="1:115" ht="15.6" x14ac:dyDescent="0.3">
      <c r="A1" s="60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15" ht="15.6" x14ac:dyDescent="0.3">
      <c r="A2" s="60" t="s">
        <v>59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</row>
    <row r="3" spans="1:115" ht="15.6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15" ht="15.6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115" ht="15.6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7" spans="1:115" x14ac:dyDescent="0.3">
      <c r="A7" t="s">
        <v>53</v>
      </c>
      <c r="E7" s="32" t="s">
        <v>54</v>
      </c>
      <c r="S7" s="47" t="s">
        <v>47</v>
      </c>
      <c r="T7" s="48"/>
    </row>
    <row r="8" spans="1:115" s="1" customFormat="1" ht="15" customHeight="1" x14ac:dyDescent="0.25">
      <c r="A8" s="10"/>
      <c r="B8" s="4" t="s">
        <v>20</v>
      </c>
      <c r="C8" s="4">
        <v>1</v>
      </c>
      <c r="D8" s="4">
        <v>2</v>
      </c>
      <c r="E8" s="4">
        <v>3</v>
      </c>
      <c r="F8" s="4">
        <v>4</v>
      </c>
      <c r="G8" s="4">
        <v>5</v>
      </c>
      <c r="H8" s="4">
        <v>6</v>
      </c>
      <c r="I8" s="4">
        <v>7</v>
      </c>
      <c r="J8" s="4">
        <v>8</v>
      </c>
      <c r="K8" s="4">
        <v>9</v>
      </c>
      <c r="L8" s="4">
        <v>10</v>
      </c>
      <c r="M8" s="4">
        <v>11</v>
      </c>
      <c r="N8" s="4">
        <v>12</v>
      </c>
      <c r="O8" s="33" t="s">
        <v>56</v>
      </c>
      <c r="P8" s="5" t="s">
        <v>21</v>
      </c>
      <c r="Q8" s="5" t="s">
        <v>22</v>
      </c>
      <c r="R8" s="5" t="s">
        <v>23</v>
      </c>
      <c r="S8" s="49" t="s">
        <v>48</v>
      </c>
      <c r="T8" s="50" t="s">
        <v>50</v>
      </c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</row>
    <row r="9" spans="1:115" x14ac:dyDescent="0.3">
      <c r="A9" s="51" t="s">
        <v>1</v>
      </c>
      <c r="B9" s="9">
        <v>435.08</v>
      </c>
      <c r="C9" s="9">
        <v>304.70999999999998</v>
      </c>
      <c r="D9" s="9">
        <v>344.26</v>
      </c>
      <c r="E9" s="9">
        <v>309.48</v>
      </c>
      <c r="F9" s="9">
        <v>343.58</v>
      </c>
      <c r="G9" s="9">
        <v>330.62</v>
      </c>
      <c r="H9" s="9">
        <v>325.83</v>
      </c>
      <c r="I9" s="9">
        <v>321.22000000000003</v>
      </c>
      <c r="J9" s="9">
        <v>348.87</v>
      </c>
      <c r="K9" s="9">
        <v>367.03</v>
      </c>
      <c r="L9" s="9">
        <v>326.76</v>
      </c>
      <c r="M9" s="9">
        <v>294.05</v>
      </c>
      <c r="N9" s="9">
        <v>281.49</v>
      </c>
      <c r="O9" s="9"/>
      <c r="P9" s="13">
        <f t="shared" ref="P9:P17" si="0">SUM(B9:O9)</f>
        <v>4332.9799999999996</v>
      </c>
      <c r="Q9" s="13">
        <v>101.68</v>
      </c>
      <c r="R9" s="13">
        <f t="shared" ref="R9:R28" si="1">SUM(P9:Q9)</f>
        <v>4434.66</v>
      </c>
      <c r="S9" s="28">
        <v>73.97</v>
      </c>
      <c r="T9" s="41"/>
    </row>
    <row r="10" spans="1:115" x14ac:dyDescent="0.3">
      <c r="A10" s="52" t="s">
        <v>41</v>
      </c>
      <c r="B10" s="3">
        <v>370.51</v>
      </c>
      <c r="C10" s="3">
        <v>348.46</v>
      </c>
      <c r="D10" s="3">
        <v>338.86</v>
      </c>
      <c r="E10" s="3">
        <v>344.84</v>
      </c>
      <c r="F10" s="3">
        <v>332.76</v>
      </c>
      <c r="G10" s="3">
        <v>333.3</v>
      </c>
      <c r="H10" s="3">
        <v>371.7</v>
      </c>
      <c r="I10" s="3">
        <v>354.35</v>
      </c>
      <c r="J10" s="3">
        <v>339.75</v>
      </c>
      <c r="K10" s="3">
        <v>439.12</v>
      </c>
      <c r="L10" s="3">
        <v>376.97</v>
      </c>
      <c r="M10" s="3">
        <v>362.98</v>
      </c>
      <c r="N10" s="3">
        <v>385.2</v>
      </c>
      <c r="O10" s="3"/>
      <c r="P10" s="14">
        <f t="shared" si="0"/>
        <v>4698.8</v>
      </c>
      <c r="Q10" s="14">
        <v>134.69</v>
      </c>
      <c r="R10" s="14">
        <f>SUM(P10:Q10)</f>
        <v>4833.49</v>
      </c>
      <c r="S10" s="28">
        <v>0</v>
      </c>
      <c r="T10" s="41"/>
    </row>
    <row r="11" spans="1:115" x14ac:dyDescent="0.3">
      <c r="A11" s="53" t="s">
        <v>42</v>
      </c>
      <c r="B11" s="9">
        <v>277.04000000000002</v>
      </c>
      <c r="C11" s="9">
        <v>216.85</v>
      </c>
      <c r="D11" s="9">
        <v>228.26</v>
      </c>
      <c r="E11" s="9">
        <v>201.69</v>
      </c>
      <c r="F11" s="9">
        <v>225.56</v>
      </c>
      <c r="G11" s="9">
        <v>208.69</v>
      </c>
      <c r="H11" s="9">
        <v>209.83</v>
      </c>
      <c r="I11" s="9">
        <v>266.44</v>
      </c>
      <c r="J11" s="9">
        <v>255.43</v>
      </c>
      <c r="K11" s="9">
        <v>253.75</v>
      </c>
      <c r="L11" s="9">
        <v>265.58</v>
      </c>
      <c r="M11" s="9">
        <v>259.95999999999998</v>
      </c>
      <c r="N11" s="9">
        <v>299.82</v>
      </c>
      <c r="O11" s="9"/>
      <c r="P11" s="15">
        <f t="shared" si="0"/>
        <v>3168.9</v>
      </c>
      <c r="Q11" s="15">
        <v>118.25</v>
      </c>
      <c r="R11" s="15">
        <f t="shared" si="1"/>
        <v>3287.15</v>
      </c>
      <c r="S11" s="28">
        <v>24.83</v>
      </c>
      <c r="T11" s="41"/>
    </row>
    <row r="12" spans="1:115" x14ac:dyDescent="0.3">
      <c r="A12" s="52" t="s">
        <v>2</v>
      </c>
      <c r="B12" s="3">
        <v>173.6</v>
      </c>
      <c r="C12" s="3">
        <v>126.25</v>
      </c>
      <c r="D12" s="3">
        <v>122.69</v>
      </c>
      <c r="E12" s="3">
        <v>145.38999999999999</v>
      </c>
      <c r="F12" s="3">
        <v>124.52</v>
      </c>
      <c r="G12" s="3">
        <v>127.85</v>
      </c>
      <c r="H12" s="3">
        <v>124.3</v>
      </c>
      <c r="I12" s="3">
        <v>124.54</v>
      </c>
      <c r="J12" s="3">
        <v>124.83</v>
      </c>
      <c r="K12" s="3">
        <v>147.65</v>
      </c>
      <c r="L12" s="3">
        <v>133.32</v>
      </c>
      <c r="M12" s="3">
        <v>126.9</v>
      </c>
      <c r="N12" s="3">
        <v>138.77000000000001</v>
      </c>
      <c r="O12" s="3"/>
      <c r="P12" s="14">
        <f t="shared" si="0"/>
        <v>1740.6100000000001</v>
      </c>
      <c r="Q12" s="14">
        <v>68.72</v>
      </c>
      <c r="R12" s="14">
        <f t="shared" si="1"/>
        <v>1809.3300000000002</v>
      </c>
      <c r="S12" s="28"/>
      <c r="T12" s="41"/>
    </row>
    <row r="13" spans="1:115" x14ac:dyDescent="0.3">
      <c r="A13" s="53" t="s">
        <v>3</v>
      </c>
      <c r="B13" s="9">
        <v>221.2</v>
      </c>
      <c r="C13" s="9">
        <v>220.16</v>
      </c>
      <c r="D13" s="9">
        <v>219.38</v>
      </c>
      <c r="E13" s="9">
        <v>242.64</v>
      </c>
      <c r="F13" s="9">
        <v>205</v>
      </c>
      <c r="G13" s="9">
        <v>210.58</v>
      </c>
      <c r="H13" s="9">
        <v>198.73</v>
      </c>
      <c r="I13" s="9">
        <v>219.05</v>
      </c>
      <c r="J13" s="9">
        <v>214.5</v>
      </c>
      <c r="K13" s="9">
        <v>232.75</v>
      </c>
      <c r="L13" s="9">
        <v>204.36</v>
      </c>
      <c r="M13" s="9">
        <v>247.11</v>
      </c>
      <c r="N13" s="9">
        <v>225.18</v>
      </c>
      <c r="O13" s="9"/>
      <c r="P13" s="15">
        <f t="shared" si="0"/>
        <v>2860.64</v>
      </c>
      <c r="Q13" s="15">
        <v>25.73</v>
      </c>
      <c r="R13" s="15">
        <f t="shared" si="1"/>
        <v>2886.37</v>
      </c>
      <c r="S13" s="28"/>
      <c r="T13" s="41"/>
    </row>
    <row r="14" spans="1:115" x14ac:dyDescent="0.3">
      <c r="A14" s="52" t="s">
        <v>4</v>
      </c>
      <c r="B14" s="3">
        <v>631.03</v>
      </c>
      <c r="C14" s="3">
        <v>655.23</v>
      </c>
      <c r="D14" s="3">
        <v>670.37</v>
      </c>
      <c r="E14" s="3">
        <v>671.06</v>
      </c>
      <c r="F14" s="3">
        <v>661.19</v>
      </c>
      <c r="G14" s="3">
        <v>682.49</v>
      </c>
      <c r="H14" s="3">
        <v>706.88</v>
      </c>
      <c r="I14" s="3">
        <v>701.75</v>
      </c>
      <c r="J14" s="3">
        <v>697.01</v>
      </c>
      <c r="K14" s="3">
        <v>729.18</v>
      </c>
      <c r="L14" s="3">
        <v>766.83</v>
      </c>
      <c r="M14" s="3">
        <v>765.29</v>
      </c>
      <c r="N14" s="3">
        <v>760.23</v>
      </c>
      <c r="O14" s="3"/>
      <c r="P14" s="14">
        <f t="shared" si="0"/>
        <v>9098.5400000000009</v>
      </c>
      <c r="Q14" s="14">
        <v>203.73</v>
      </c>
      <c r="R14" s="14">
        <f t="shared" si="1"/>
        <v>9302.27</v>
      </c>
      <c r="S14" s="28">
        <v>25.98</v>
      </c>
      <c r="T14" s="41"/>
    </row>
    <row r="15" spans="1:115" x14ac:dyDescent="0.3">
      <c r="A15" s="53" t="s">
        <v>49</v>
      </c>
      <c r="B15" s="9">
        <v>116.74</v>
      </c>
      <c r="C15" s="9">
        <v>122.68</v>
      </c>
      <c r="D15" s="9">
        <v>107.31</v>
      </c>
      <c r="E15" s="9">
        <v>110.45</v>
      </c>
      <c r="F15" s="9">
        <v>121.42</v>
      </c>
      <c r="G15" s="9">
        <v>107.16</v>
      </c>
      <c r="H15" s="9">
        <v>135.08000000000001</v>
      </c>
      <c r="I15" s="9">
        <v>119.52</v>
      </c>
      <c r="J15" s="9">
        <v>122.2</v>
      </c>
      <c r="K15" s="9">
        <v>174.35</v>
      </c>
      <c r="L15" s="9">
        <v>151.63999999999999</v>
      </c>
      <c r="M15" s="9">
        <v>151.71</v>
      </c>
      <c r="N15" s="9">
        <v>98.31</v>
      </c>
      <c r="O15" s="9"/>
      <c r="P15" s="15">
        <f t="shared" si="0"/>
        <v>1638.5699999999997</v>
      </c>
      <c r="Q15" s="15">
        <v>47.36</v>
      </c>
      <c r="R15" s="15">
        <f>SUM(P15:Q15)</f>
        <v>1685.9299999999996</v>
      </c>
      <c r="S15" s="28"/>
      <c r="T15" s="41"/>
    </row>
    <row r="16" spans="1:115" x14ac:dyDescent="0.3">
      <c r="A16" s="52" t="s">
        <v>5</v>
      </c>
      <c r="B16" s="3">
        <v>146.59</v>
      </c>
      <c r="C16" s="3">
        <v>111.7</v>
      </c>
      <c r="D16" s="3">
        <v>137.41999999999999</v>
      </c>
      <c r="E16" s="3">
        <v>115.71</v>
      </c>
      <c r="F16" s="3">
        <v>133.75</v>
      </c>
      <c r="G16" s="3">
        <v>95.89</v>
      </c>
      <c r="H16" s="3">
        <v>138.56</v>
      </c>
      <c r="I16" s="3">
        <v>118.6</v>
      </c>
      <c r="J16" s="3">
        <v>145.86000000000001</v>
      </c>
      <c r="K16" s="3">
        <v>165.74</v>
      </c>
      <c r="L16" s="3">
        <v>179.05</v>
      </c>
      <c r="M16" s="3">
        <v>204.16</v>
      </c>
      <c r="N16" s="3">
        <v>180.41</v>
      </c>
      <c r="O16" s="3"/>
      <c r="P16" s="14">
        <f t="shared" si="0"/>
        <v>1873.4400000000003</v>
      </c>
      <c r="Q16" s="14">
        <v>89.54</v>
      </c>
      <c r="R16" s="14">
        <f t="shared" si="1"/>
        <v>1962.9800000000002</v>
      </c>
      <c r="S16" s="28"/>
      <c r="T16" s="41"/>
    </row>
    <row r="17" spans="1:20" x14ac:dyDescent="0.3">
      <c r="A17" s="53" t="s">
        <v>6</v>
      </c>
      <c r="B17" s="9">
        <v>1172.79</v>
      </c>
      <c r="C17" s="9">
        <v>1182.52</v>
      </c>
      <c r="D17" s="9">
        <v>1128.3</v>
      </c>
      <c r="E17" s="9">
        <v>1126.04</v>
      </c>
      <c r="F17" s="9">
        <v>1059.07</v>
      </c>
      <c r="G17" s="9">
        <v>1082.79</v>
      </c>
      <c r="H17" s="9">
        <v>1080.9100000000001</v>
      </c>
      <c r="I17" s="9">
        <v>1106.1300000000001</v>
      </c>
      <c r="J17" s="9">
        <v>1146.76</v>
      </c>
      <c r="K17" s="9">
        <v>1070.8</v>
      </c>
      <c r="L17" s="9">
        <v>1074.46</v>
      </c>
      <c r="M17" s="9">
        <v>769.63</v>
      </c>
      <c r="N17" s="9">
        <v>772.6</v>
      </c>
      <c r="O17" s="9"/>
      <c r="P17" s="15">
        <f t="shared" si="0"/>
        <v>13772.8</v>
      </c>
      <c r="Q17" s="15">
        <v>526.11</v>
      </c>
      <c r="R17" s="15">
        <f t="shared" si="1"/>
        <v>14298.91</v>
      </c>
      <c r="S17" s="28">
        <v>186.25</v>
      </c>
      <c r="T17" s="42"/>
    </row>
    <row r="18" spans="1:20" x14ac:dyDescent="0.3">
      <c r="A18" s="52" t="s">
        <v>7</v>
      </c>
      <c r="B18" s="3">
        <v>498.38</v>
      </c>
      <c r="C18" s="3">
        <v>400.02</v>
      </c>
      <c r="D18" s="3">
        <v>380.74</v>
      </c>
      <c r="E18" s="3">
        <v>418.78</v>
      </c>
      <c r="F18" s="3">
        <v>363.8</v>
      </c>
      <c r="G18" s="3">
        <v>404.41</v>
      </c>
      <c r="H18" s="3">
        <v>398.17</v>
      </c>
      <c r="I18" s="3">
        <v>409.25</v>
      </c>
      <c r="J18" s="3">
        <v>366.08</v>
      </c>
      <c r="K18" s="3">
        <v>470.08</v>
      </c>
      <c r="L18" s="3">
        <v>435.09</v>
      </c>
      <c r="M18" s="3">
        <v>460.41</v>
      </c>
      <c r="N18" s="3">
        <v>434.79</v>
      </c>
      <c r="O18" s="3"/>
      <c r="P18" s="14">
        <f t="shared" ref="P18:P20" si="2">SUM(B18:N18)</f>
        <v>5440</v>
      </c>
      <c r="Q18" s="14">
        <v>128.96</v>
      </c>
      <c r="R18" s="14">
        <f t="shared" si="1"/>
        <v>5568.96</v>
      </c>
      <c r="S18" s="28">
        <v>35.67</v>
      </c>
      <c r="T18" s="41"/>
    </row>
    <row r="19" spans="1:20" x14ac:dyDescent="0.3">
      <c r="A19" s="53" t="s">
        <v>8</v>
      </c>
      <c r="B19" s="9">
        <v>195.38</v>
      </c>
      <c r="C19" s="9">
        <v>179.2</v>
      </c>
      <c r="D19" s="9">
        <v>169.43</v>
      </c>
      <c r="E19" s="9">
        <v>155.6</v>
      </c>
      <c r="F19" s="9">
        <v>153.91</v>
      </c>
      <c r="G19" s="9">
        <v>132.16999999999999</v>
      </c>
      <c r="H19" s="9">
        <v>156.96</v>
      </c>
      <c r="I19" s="9">
        <v>152.84</v>
      </c>
      <c r="J19" s="9">
        <v>156.97</v>
      </c>
      <c r="K19" s="9">
        <v>196.96</v>
      </c>
      <c r="L19" s="9">
        <v>177.48</v>
      </c>
      <c r="M19" s="9">
        <v>172.63</v>
      </c>
      <c r="N19" s="9">
        <v>145.13</v>
      </c>
      <c r="O19" s="9"/>
      <c r="P19" s="15">
        <f t="shared" si="2"/>
        <v>2144.66</v>
      </c>
      <c r="Q19" s="15">
        <v>60.77</v>
      </c>
      <c r="R19" s="15">
        <f t="shared" si="1"/>
        <v>2205.4299999999998</v>
      </c>
      <c r="S19" s="28">
        <v>66.400000000000006</v>
      </c>
      <c r="T19" s="41"/>
    </row>
    <row r="20" spans="1:20" x14ac:dyDescent="0.3">
      <c r="A20" s="52" t="s">
        <v>9</v>
      </c>
      <c r="B20" s="3">
        <v>279.69</v>
      </c>
      <c r="C20" s="3">
        <v>225.26</v>
      </c>
      <c r="D20" s="3">
        <v>198.19</v>
      </c>
      <c r="E20" s="3">
        <v>220.3</v>
      </c>
      <c r="F20" s="3">
        <v>194.61</v>
      </c>
      <c r="G20" s="3">
        <v>189.54</v>
      </c>
      <c r="H20" s="3">
        <v>194.78</v>
      </c>
      <c r="I20" s="3">
        <v>197.39</v>
      </c>
      <c r="J20" s="3">
        <v>227.64</v>
      </c>
      <c r="K20" s="3">
        <v>263.5</v>
      </c>
      <c r="L20" s="3">
        <v>258.45999999999998</v>
      </c>
      <c r="M20" s="3">
        <v>242.63</v>
      </c>
      <c r="N20" s="3">
        <v>236.23</v>
      </c>
      <c r="O20" s="3"/>
      <c r="P20" s="14">
        <f t="shared" si="2"/>
        <v>2928.2200000000003</v>
      </c>
      <c r="Q20" s="14">
        <v>123.46</v>
      </c>
      <c r="R20" s="14">
        <f t="shared" si="1"/>
        <v>3051.6800000000003</v>
      </c>
      <c r="S20" s="28">
        <v>87.26</v>
      </c>
      <c r="T20" s="41"/>
    </row>
    <row r="21" spans="1:20" x14ac:dyDescent="0.3">
      <c r="A21" s="53" t="s">
        <v>10</v>
      </c>
      <c r="B21" s="9">
        <v>126.85</v>
      </c>
      <c r="C21" s="9">
        <v>87.29</v>
      </c>
      <c r="D21" s="9">
        <v>81.099999999999994</v>
      </c>
      <c r="E21" s="9">
        <v>80.69</v>
      </c>
      <c r="F21" s="9">
        <v>86.47</v>
      </c>
      <c r="G21" s="9">
        <v>84.79</v>
      </c>
      <c r="H21" s="9">
        <v>89.32</v>
      </c>
      <c r="I21" s="9">
        <v>82.62</v>
      </c>
      <c r="J21" s="9">
        <v>111.11</v>
      </c>
      <c r="K21" s="9">
        <v>86.03</v>
      </c>
      <c r="L21" s="9">
        <v>105.25</v>
      </c>
      <c r="M21" s="9">
        <v>113.51</v>
      </c>
      <c r="N21" s="9">
        <v>78.84</v>
      </c>
      <c r="O21" s="9"/>
      <c r="P21" s="15">
        <f t="shared" ref="P21:P27" si="3">SUM(B21:O21)</f>
        <v>1213.8699999999999</v>
      </c>
      <c r="Q21" s="15">
        <v>19.2</v>
      </c>
      <c r="R21" s="15">
        <f t="shared" si="1"/>
        <v>1233.07</v>
      </c>
      <c r="S21" s="28">
        <v>8.4499999999999993</v>
      </c>
      <c r="T21" s="42"/>
    </row>
    <row r="22" spans="1:20" x14ac:dyDescent="0.3">
      <c r="A22" s="52" t="s">
        <v>11</v>
      </c>
      <c r="B22" s="3">
        <v>833.5</v>
      </c>
      <c r="C22" s="3">
        <v>666.41</v>
      </c>
      <c r="D22" s="3">
        <v>650.07000000000005</v>
      </c>
      <c r="E22" s="3">
        <v>652.15</v>
      </c>
      <c r="F22" s="3">
        <v>639.17999999999995</v>
      </c>
      <c r="G22" s="3">
        <v>628.4</v>
      </c>
      <c r="H22" s="3">
        <v>646.79</v>
      </c>
      <c r="I22" s="3">
        <v>606.14</v>
      </c>
      <c r="J22" s="3">
        <v>618.99</v>
      </c>
      <c r="K22" s="3">
        <v>797.98</v>
      </c>
      <c r="L22" s="3">
        <v>709.85</v>
      </c>
      <c r="M22" s="3">
        <v>644.54999999999995</v>
      </c>
      <c r="N22" s="3">
        <v>608.52</v>
      </c>
      <c r="O22" s="3"/>
      <c r="P22" s="14">
        <f t="shared" si="3"/>
        <v>8702.5300000000007</v>
      </c>
      <c r="Q22" s="14">
        <v>476.98</v>
      </c>
      <c r="R22" s="14">
        <f t="shared" si="1"/>
        <v>9179.51</v>
      </c>
      <c r="S22" s="28">
        <v>201.34</v>
      </c>
      <c r="T22" s="41"/>
    </row>
    <row r="23" spans="1:20" x14ac:dyDescent="0.3">
      <c r="A23" s="53" t="s">
        <v>12</v>
      </c>
      <c r="B23" s="9">
        <v>305.68</v>
      </c>
      <c r="C23" s="9">
        <v>257.67</v>
      </c>
      <c r="D23" s="9">
        <v>246.1</v>
      </c>
      <c r="E23" s="9">
        <v>252.56</v>
      </c>
      <c r="F23" s="9">
        <v>251.02</v>
      </c>
      <c r="G23" s="9">
        <v>250.58</v>
      </c>
      <c r="H23" s="9">
        <v>259.95999999999998</v>
      </c>
      <c r="I23" s="9">
        <v>251.18</v>
      </c>
      <c r="J23" s="9">
        <v>266.58</v>
      </c>
      <c r="K23" s="9">
        <v>284.83</v>
      </c>
      <c r="L23" s="9">
        <v>270.7</v>
      </c>
      <c r="M23" s="9">
        <v>276.10000000000002</v>
      </c>
      <c r="N23" s="9">
        <v>275.27999999999997</v>
      </c>
      <c r="O23" s="9"/>
      <c r="P23" s="15">
        <f t="shared" si="3"/>
        <v>3448.24</v>
      </c>
      <c r="Q23" s="15">
        <v>59.73</v>
      </c>
      <c r="R23" s="15">
        <f t="shared" si="1"/>
        <v>3507.97</v>
      </c>
      <c r="S23" s="28"/>
      <c r="T23" s="41"/>
    </row>
    <row r="24" spans="1:20" x14ac:dyDescent="0.3">
      <c r="A24" s="52" t="s">
        <v>13</v>
      </c>
      <c r="B24" s="3">
        <v>241.96</v>
      </c>
      <c r="C24" s="3">
        <v>190.88</v>
      </c>
      <c r="D24" s="3">
        <v>188.89</v>
      </c>
      <c r="E24" s="3">
        <v>200.1</v>
      </c>
      <c r="F24" s="3">
        <v>204.85</v>
      </c>
      <c r="G24" s="3">
        <v>199.58</v>
      </c>
      <c r="H24" s="3">
        <v>195.88</v>
      </c>
      <c r="I24" s="3">
        <v>193.98</v>
      </c>
      <c r="J24" s="3">
        <v>240.23</v>
      </c>
      <c r="K24" s="3">
        <v>277.81</v>
      </c>
      <c r="L24" s="3">
        <v>284.52</v>
      </c>
      <c r="M24" s="3">
        <v>271.18</v>
      </c>
      <c r="N24" s="3">
        <v>309.14999999999998</v>
      </c>
      <c r="O24" s="3"/>
      <c r="P24" s="14">
        <f t="shared" si="3"/>
        <v>2999.0099999999998</v>
      </c>
      <c r="Q24" s="14">
        <v>78.430000000000007</v>
      </c>
      <c r="R24" s="14">
        <f t="shared" si="1"/>
        <v>3077.4399999999996</v>
      </c>
      <c r="S24" s="28">
        <v>126.01</v>
      </c>
      <c r="T24" s="41"/>
    </row>
    <row r="25" spans="1:20" x14ac:dyDescent="0.3">
      <c r="A25" s="53" t="s">
        <v>14</v>
      </c>
      <c r="B25" s="9">
        <v>769.63</v>
      </c>
      <c r="C25" s="9">
        <v>524.26</v>
      </c>
      <c r="D25" s="9">
        <v>554.34</v>
      </c>
      <c r="E25" s="9">
        <v>558.35</v>
      </c>
      <c r="F25" s="9">
        <v>571.63</v>
      </c>
      <c r="G25" s="9">
        <v>529.52</v>
      </c>
      <c r="H25" s="9">
        <v>544.63</v>
      </c>
      <c r="I25" s="9">
        <v>518.03</v>
      </c>
      <c r="J25" s="9">
        <v>567.35</v>
      </c>
      <c r="K25" s="9">
        <v>597.79999999999995</v>
      </c>
      <c r="L25" s="9">
        <v>608.78</v>
      </c>
      <c r="M25" s="9">
        <v>614.61</v>
      </c>
      <c r="N25" s="9">
        <v>599.41999999999996</v>
      </c>
      <c r="O25" s="9"/>
      <c r="P25" s="15">
        <f t="shared" si="3"/>
        <v>7558.35</v>
      </c>
      <c r="Q25" s="15">
        <v>207.22</v>
      </c>
      <c r="R25" s="15">
        <f t="shared" si="1"/>
        <v>7765.5700000000006</v>
      </c>
      <c r="S25" s="28">
        <v>49</v>
      </c>
      <c r="T25" s="41"/>
    </row>
    <row r="26" spans="1:20" x14ac:dyDescent="0.3">
      <c r="A26" s="52" t="s">
        <v>15</v>
      </c>
      <c r="B26" s="3">
        <v>196.03</v>
      </c>
      <c r="C26" s="3">
        <v>183.25</v>
      </c>
      <c r="D26" s="3">
        <v>161.49</v>
      </c>
      <c r="E26" s="3">
        <v>161.31</v>
      </c>
      <c r="F26" s="3">
        <v>164.82</v>
      </c>
      <c r="G26" s="3">
        <v>148.75</v>
      </c>
      <c r="H26" s="3">
        <v>144.1</v>
      </c>
      <c r="I26" s="3">
        <v>170.41</v>
      </c>
      <c r="J26" s="3">
        <v>178.94</v>
      </c>
      <c r="K26" s="3">
        <v>240.08</v>
      </c>
      <c r="L26" s="3">
        <v>181.94</v>
      </c>
      <c r="M26" s="3">
        <v>196.92</v>
      </c>
      <c r="N26" s="3">
        <v>190.31</v>
      </c>
      <c r="O26" s="3"/>
      <c r="P26" s="14">
        <f t="shared" si="3"/>
        <v>2318.35</v>
      </c>
      <c r="Q26" s="14">
        <v>101.58</v>
      </c>
      <c r="R26" s="14">
        <f t="shared" si="1"/>
        <v>2419.9299999999998</v>
      </c>
      <c r="S26" s="28">
        <v>109.7</v>
      </c>
      <c r="T26" s="41"/>
    </row>
    <row r="27" spans="1:20" x14ac:dyDescent="0.3">
      <c r="A27" s="53" t="s">
        <v>16</v>
      </c>
      <c r="B27" s="9">
        <v>252.19</v>
      </c>
      <c r="C27" s="9">
        <v>224.34</v>
      </c>
      <c r="D27" s="9">
        <v>242.12</v>
      </c>
      <c r="E27" s="9">
        <v>242.19</v>
      </c>
      <c r="F27" s="9">
        <v>209.45</v>
      </c>
      <c r="G27" s="9">
        <v>218.03</v>
      </c>
      <c r="H27" s="9">
        <v>242.41</v>
      </c>
      <c r="I27" s="9">
        <v>249.84</v>
      </c>
      <c r="J27" s="9">
        <v>236</v>
      </c>
      <c r="K27" s="9">
        <v>226.9</v>
      </c>
      <c r="L27" s="9">
        <v>242.99</v>
      </c>
      <c r="M27" s="9">
        <v>211.56</v>
      </c>
      <c r="N27" s="9">
        <v>245.85</v>
      </c>
      <c r="O27" s="9"/>
      <c r="P27" s="15">
        <f t="shared" si="3"/>
        <v>3043.87</v>
      </c>
      <c r="Q27" s="15">
        <v>115.88</v>
      </c>
      <c r="R27" s="15">
        <f t="shared" si="1"/>
        <v>3159.75</v>
      </c>
      <c r="S27" s="28">
        <v>37.68</v>
      </c>
      <c r="T27" s="41"/>
    </row>
    <row r="28" spans="1:20" x14ac:dyDescent="0.3">
      <c r="A28" s="54" t="s">
        <v>17</v>
      </c>
      <c r="B28" s="6">
        <v>286.36</v>
      </c>
      <c r="C28" s="6">
        <v>256.27</v>
      </c>
      <c r="D28" s="6">
        <v>267.16000000000003</v>
      </c>
      <c r="E28" s="6">
        <v>278.93</v>
      </c>
      <c r="F28" s="6">
        <v>297.56</v>
      </c>
      <c r="G28" s="6">
        <v>259.07</v>
      </c>
      <c r="H28" s="6">
        <v>262.26</v>
      </c>
      <c r="I28" s="6">
        <v>289.64</v>
      </c>
      <c r="J28" s="6">
        <v>278.77</v>
      </c>
      <c r="K28" s="6">
        <v>320.44</v>
      </c>
      <c r="L28" s="6">
        <v>313.58999999999997</v>
      </c>
      <c r="M28" s="6">
        <v>286.35000000000002</v>
      </c>
      <c r="N28" s="6">
        <v>294.74</v>
      </c>
      <c r="O28" s="6"/>
      <c r="P28" s="16">
        <f>SUM(B28:O28)</f>
        <v>3691.1400000000003</v>
      </c>
      <c r="Q28" s="16">
        <v>189.02</v>
      </c>
      <c r="R28" s="16">
        <f t="shared" si="1"/>
        <v>3880.1600000000003</v>
      </c>
      <c r="S28" s="28"/>
      <c r="T28" s="43"/>
    </row>
    <row r="29" spans="1:20" x14ac:dyDescent="0.3">
      <c r="A29" s="55" t="s">
        <v>18</v>
      </c>
      <c r="B29" s="8">
        <f>SUM(B9:B28)</f>
        <v>7530.23</v>
      </c>
      <c r="C29" s="8">
        <f t="shared" ref="C29:N29" si="4">SUM(C9:C28)</f>
        <v>6483.41</v>
      </c>
      <c r="D29" s="8">
        <f t="shared" si="4"/>
        <v>6436.48</v>
      </c>
      <c r="E29" s="8">
        <f t="shared" si="4"/>
        <v>6488.2600000000011</v>
      </c>
      <c r="F29" s="8">
        <f t="shared" si="4"/>
        <v>6344.1500000000005</v>
      </c>
      <c r="G29" s="8">
        <f t="shared" si="4"/>
        <v>6224.21</v>
      </c>
      <c r="H29" s="8">
        <f t="shared" si="4"/>
        <v>6427.0800000000008</v>
      </c>
      <c r="I29" s="8">
        <f t="shared" si="4"/>
        <v>6452.92</v>
      </c>
      <c r="J29" s="8">
        <f t="shared" si="4"/>
        <v>6643.869999999999</v>
      </c>
      <c r="K29" s="8">
        <f t="shared" si="4"/>
        <v>7342.78</v>
      </c>
      <c r="L29" s="8">
        <f t="shared" si="4"/>
        <v>7067.619999999999</v>
      </c>
      <c r="M29" s="8">
        <f t="shared" si="4"/>
        <v>6672.2400000000016</v>
      </c>
      <c r="N29" s="8">
        <f t="shared" si="4"/>
        <v>6560.27</v>
      </c>
      <c r="O29" s="8">
        <f>SUM(O9:O28)</f>
        <v>0</v>
      </c>
      <c r="P29" s="17">
        <f>SUM(P9:P28)</f>
        <v>86673.52</v>
      </c>
      <c r="Q29" s="17">
        <f>SUM(Q9:Q28)</f>
        <v>2877.04</v>
      </c>
      <c r="R29" s="17">
        <f>SUM(R9:R28)</f>
        <v>89550.56</v>
      </c>
      <c r="S29" s="44">
        <f t="shared" ref="S29:T29" si="5">SUM(S9:S28)</f>
        <v>1032.54</v>
      </c>
      <c r="T29" s="44">
        <f t="shared" si="5"/>
        <v>0</v>
      </c>
    </row>
    <row r="30" spans="1:20" s="29" customFormat="1" x14ac:dyDescent="0.3">
      <c r="A30" s="27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11"/>
    </row>
    <row r="31" spans="1:20" s="31" customFormat="1" x14ac:dyDescent="0.3">
      <c r="A31" s="30"/>
      <c r="B31" s="28"/>
      <c r="C31" s="28"/>
      <c r="D31" s="28"/>
      <c r="E31" s="28"/>
      <c r="F31" s="28"/>
      <c r="G31" s="3" t="s">
        <v>58</v>
      </c>
      <c r="H31" s="28"/>
      <c r="I31" s="28"/>
      <c r="J31" s="28"/>
      <c r="K31" s="28"/>
      <c r="L31" s="28"/>
      <c r="M31" s="7"/>
      <c r="N31" s="7"/>
      <c r="O31" s="7"/>
      <c r="P31" s="7"/>
      <c r="Q31" s="23"/>
      <c r="R31" s="23" t="s">
        <v>60</v>
      </c>
    </row>
    <row r="32" spans="1:20" s="31" customFormat="1" x14ac:dyDescent="0.3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3"/>
      <c r="N32" s="3"/>
      <c r="O32" s="3"/>
      <c r="P32" s="3"/>
      <c r="Q32" s="34"/>
    </row>
    <row r="33" spans="1:115" s="31" customFormat="1" x14ac:dyDescent="0.3">
      <c r="A33" s="30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</row>
    <row r="34" spans="1:115" x14ac:dyDescent="0.3">
      <c r="A34" s="2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15" x14ac:dyDescent="0.3">
      <c r="A35" s="22" t="s">
        <v>55</v>
      </c>
      <c r="R35" s="3"/>
      <c r="S35" s="47" t="s">
        <v>47</v>
      </c>
    </row>
    <row r="36" spans="1:115" x14ac:dyDescent="0.3">
      <c r="A36" s="10"/>
      <c r="B36" s="4" t="s">
        <v>20</v>
      </c>
      <c r="C36" s="4">
        <v>1</v>
      </c>
      <c r="D36" s="4">
        <v>2</v>
      </c>
      <c r="E36" s="4">
        <v>3</v>
      </c>
      <c r="F36" s="4">
        <v>4</v>
      </c>
      <c r="G36" s="4">
        <v>5</v>
      </c>
      <c r="H36" s="4">
        <v>6</v>
      </c>
      <c r="I36" s="4">
        <v>7</v>
      </c>
      <c r="J36" s="4">
        <v>8</v>
      </c>
      <c r="K36" s="4">
        <v>9</v>
      </c>
      <c r="L36" s="4">
        <v>10</v>
      </c>
      <c r="M36" s="4">
        <v>11</v>
      </c>
      <c r="N36" s="4">
        <v>12</v>
      </c>
      <c r="O36" s="4" t="s">
        <v>57</v>
      </c>
      <c r="P36" s="5" t="s">
        <v>21</v>
      </c>
      <c r="Q36" s="5" t="s">
        <v>22</v>
      </c>
      <c r="R36" s="5" t="s">
        <v>23</v>
      </c>
      <c r="S36" s="49" t="s">
        <v>48</v>
      </c>
    </row>
    <row r="37" spans="1:115" x14ac:dyDescent="0.3">
      <c r="A37" s="51" t="s">
        <v>1</v>
      </c>
      <c r="B37" s="9">
        <v>17</v>
      </c>
      <c r="C37" s="9">
        <v>9</v>
      </c>
      <c r="D37" s="9">
        <v>18</v>
      </c>
      <c r="E37" s="9">
        <v>15.81</v>
      </c>
      <c r="F37" s="9">
        <v>13.69</v>
      </c>
      <c r="G37" s="9">
        <v>20.76</v>
      </c>
      <c r="H37" s="9">
        <v>21.36</v>
      </c>
      <c r="I37" s="9">
        <v>15.52</v>
      </c>
      <c r="J37" s="9">
        <v>19.68</v>
      </c>
      <c r="K37" s="9">
        <v>17.690000000000001</v>
      </c>
      <c r="L37" s="9">
        <v>3.69</v>
      </c>
      <c r="M37" s="9">
        <v>17.21</v>
      </c>
      <c r="N37" s="9">
        <v>7</v>
      </c>
      <c r="O37" s="9"/>
      <c r="P37" s="13">
        <f>SUM(B37:O37)</f>
        <v>196.41000000000003</v>
      </c>
      <c r="Q37" s="13">
        <v>3.59</v>
      </c>
      <c r="R37" s="9">
        <f t="shared" ref="R37:R59" si="6">SUM(P37:Q37)</f>
        <v>200.00000000000003</v>
      </c>
      <c r="S37" s="28"/>
    </row>
    <row r="38" spans="1:115" x14ac:dyDescent="0.3">
      <c r="A38" s="56" t="s">
        <v>24</v>
      </c>
      <c r="B38" s="11">
        <v>98.89</v>
      </c>
      <c r="C38" s="11">
        <v>83</v>
      </c>
      <c r="D38" s="11">
        <v>81.88</v>
      </c>
      <c r="E38" s="11">
        <v>84.7</v>
      </c>
      <c r="F38" s="11">
        <v>70.569999999999993</v>
      </c>
      <c r="G38" s="11">
        <v>80.819999999999993</v>
      </c>
      <c r="H38" s="11">
        <v>79.66</v>
      </c>
      <c r="I38" s="11">
        <v>80.7</v>
      </c>
      <c r="J38" s="11">
        <v>68.510000000000005</v>
      </c>
      <c r="K38" s="11"/>
      <c r="L38" s="11"/>
      <c r="M38" s="11"/>
      <c r="N38" s="11"/>
      <c r="O38" s="11"/>
      <c r="P38" s="20">
        <f t="shared" ref="P38:P59" si="7">SUM(B38:O38)</f>
        <v>728.73</v>
      </c>
      <c r="Q38" s="20">
        <v>2.27</v>
      </c>
      <c r="R38" s="11">
        <f t="shared" si="6"/>
        <v>731</v>
      </c>
      <c r="S38" s="28"/>
    </row>
    <row r="39" spans="1:115" s="35" customFormat="1" x14ac:dyDescent="0.3">
      <c r="A39" s="53" t="s">
        <v>44</v>
      </c>
      <c r="B39" s="9"/>
      <c r="C39" s="9"/>
      <c r="D39" s="9"/>
      <c r="E39" s="9"/>
      <c r="F39" s="9"/>
      <c r="G39" s="9"/>
      <c r="H39" s="9"/>
      <c r="I39" s="9"/>
      <c r="J39" s="9"/>
      <c r="K39" s="9">
        <v>59.33</v>
      </c>
      <c r="L39" s="9">
        <v>59.67</v>
      </c>
      <c r="M39" s="9">
        <v>46.33</v>
      </c>
      <c r="N39" s="9">
        <v>34.200000000000003</v>
      </c>
      <c r="O39" s="9"/>
      <c r="P39" s="15">
        <f t="shared" si="7"/>
        <v>199.52999999999997</v>
      </c>
      <c r="Q39" s="15"/>
      <c r="R39" s="9">
        <f t="shared" si="6"/>
        <v>199.52999999999997</v>
      </c>
      <c r="S39" s="40">
        <v>193.53</v>
      </c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</row>
    <row r="40" spans="1:115" x14ac:dyDescent="0.3">
      <c r="A40" s="56" t="s">
        <v>25</v>
      </c>
      <c r="B40" s="11">
        <v>19</v>
      </c>
      <c r="C40" s="11">
        <v>18</v>
      </c>
      <c r="D40" s="11">
        <v>22</v>
      </c>
      <c r="E40" s="11">
        <v>23.51</v>
      </c>
      <c r="F40" s="11">
        <v>22.27</v>
      </c>
      <c r="G40" s="11">
        <v>20.62</v>
      </c>
      <c r="H40" s="11">
        <v>18.43</v>
      </c>
      <c r="I40" s="11">
        <v>25.55</v>
      </c>
      <c r="J40" s="11">
        <v>24.49</v>
      </c>
      <c r="K40" s="11">
        <v>29.7</v>
      </c>
      <c r="L40" s="11">
        <v>30.5</v>
      </c>
      <c r="M40" s="11">
        <v>22.29</v>
      </c>
      <c r="N40" s="11">
        <v>23.71</v>
      </c>
      <c r="O40" s="11"/>
      <c r="P40" s="20">
        <f t="shared" si="7"/>
        <v>300.07</v>
      </c>
      <c r="Q40" s="20">
        <v>4.76</v>
      </c>
      <c r="R40" s="11">
        <f t="shared" si="6"/>
        <v>304.83</v>
      </c>
      <c r="S40" s="28"/>
    </row>
    <row r="41" spans="1:115" x14ac:dyDescent="0.3">
      <c r="A41" s="53" t="s">
        <v>40</v>
      </c>
      <c r="B41" s="9">
        <v>108.92</v>
      </c>
      <c r="C41" s="9">
        <v>83</v>
      </c>
      <c r="D41" s="9">
        <v>82.56</v>
      </c>
      <c r="E41" s="9">
        <v>83.53</v>
      </c>
      <c r="F41" s="9">
        <v>84.44</v>
      </c>
      <c r="G41" s="9">
        <v>85.94</v>
      </c>
      <c r="H41" s="9">
        <v>84.92</v>
      </c>
      <c r="I41" s="9">
        <v>83.64</v>
      </c>
      <c r="J41" s="9">
        <v>79.94</v>
      </c>
      <c r="K41" s="9"/>
      <c r="L41" s="9"/>
      <c r="M41" s="9"/>
      <c r="N41" s="9"/>
      <c r="O41" s="9"/>
      <c r="P41" s="15">
        <f t="shared" si="7"/>
        <v>776.88999999999987</v>
      </c>
      <c r="Q41" s="15">
        <v>3.11</v>
      </c>
      <c r="R41" s="9">
        <f t="shared" si="6"/>
        <v>779.99999999999989</v>
      </c>
      <c r="S41" s="28"/>
    </row>
    <row r="42" spans="1:115" x14ac:dyDescent="0.3">
      <c r="A42" s="56" t="s">
        <v>26</v>
      </c>
      <c r="B42" s="11">
        <v>110.34</v>
      </c>
      <c r="C42" s="11">
        <v>84</v>
      </c>
      <c r="D42" s="11">
        <v>83.79</v>
      </c>
      <c r="E42" s="11">
        <v>83.17</v>
      </c>
      <c r="F42" s="11">
        <v>82.02</v>
      </c>
      <c r="G42" s="11">
        <v>82.3</v>
      </c>
      <c r="H42" s="11">
        <v>83.32</v>
      </c>
      <c r="I42" s="11">
        <v>82.64</v>
      </c>
      <c r="J42" s="11">
        <v>81.56</v>
      </c>
      <c r="K42" s="11"/>
      <c r="L42" s="11"/>
      <c r="M42" s="11"/>
      <c r="N42" s="11"/>
      <c r="O42" s="11"/>
      <c r="P42" s="20">
        <f t="shared" si="7"/>
        <v>773.1400000000001</v>
      </c>
      <c r="Q42" s="20">
        <v>6.36</v>
      </c>
      <c r="R42" s="11">
        <f t="shared" si="6"/>
        <v>779.50000000000011</v>
      </c>
      <c r="S42" s="28"/>
    </row>
    <row r="43" spans="1:115" x14ac:dyDescent="0.3">
      <c r="A43" s="53" t="s">
        <v>27</v>
      </c>
      <c r="B43" s="9">
        <v>49.5</v>
      </c>
      <c r="C43" s="9">
        <v>49.84</v>
      </c>
      <c r="D43" s="9">
        <v>46.84</v>
      </c>
      <c r="E43" s="9">
        <v>45.38</v>
      </c>
      <c r="F43" s="9">
        <v>49.6</v>
      </c>
      <c r="G43" s="9">
        <v>31.63</v>
      </c>
      <c r="H43" s="9"/>
      <c r="I43" s="9"/>
      <c r="J43" s="9"/>
      <c r="K43" s="9"/>
      <c r="L43" s="9"/>
      <c r="M43" s="9"/>
      <c r="N43" s="9"/>
      <c r="O43" s="9"/>
      <c r="P43" s="15">
        <f t="shared" si="7"/>
        <v>272.79000000000002</v>
      </c>
      <c r="Q43" s="15">
        <v>1.71</v>
      </c>
      <c r="R43" s="9">
        <f>SUM(P43:Q43)</f>
        <v>274.5</v>
      </c>
      <c r="S43" s="28"/>
    </row>
    <row r="44" spans="1:115" x14ac:dyDescent="0.3">
      <c r="A44" s="56" t="s">
        <v>45</v>
      </c>
      <c r="B44" s="11"/>
      <c r="C44" s="11"/>
      <c r="D44" s="11"/>
      <c r="E44" s="11"/>
      <c r="F44" s="11"/>
      <c r="G44" s="11"/>
      <c r="H44" s="11"/>
      <c r="I44" s="11"/>
      <c r="J44" s="11"/>
      <c r="K44" s="11">
        <v>189.6</v>
      </c>
      <c r="L44" s="11">
        <v>165.2</v>
      </c>
      <c r="M44" s="11">
        <v>109.5</v>
      </c>
      <c r="N44" s="11">
        <v>126.04</v>
      </c>
      <c r="O44" s="11"/>
      <c r="P44" s="20">
        <f t="shared" si="7"/>
        <v>590.33999999999992</v>
      </c>
      <c r="Q44" s="20">
        <v>3.04</v>
      </c>
      <c r="R44" s="11">
        <f t="shared" si="6"/>
        <v>593.37999999999988</v>
      </c>
      <c r="S44" s="28"/>
    </row>
    <row r="45" spans="1:115" s="39" customFormat="1" x14ac:dyDescent="0.3">
      <c r="A45" s="53" t="s">
        <v>28</v>
      </c>
      <c r="B45" s="9">
        <v>32</v>
      </c>
      <c r="C45" s="9">
        <v>23</v>
      </c>
      <c r="D45" s="9">
        <v>25.98</v>
      </c>
      <c r="E45" s="9">
        <v>25.96</v>
      </c>
      <c r="F45" s="9">
        <v>25.9</v>
      </c>
      <c r="G45" s="9">
        <v>23.92</v>
      </c>
      <c r="H45" s="9">
        <v>33.96</v>
      </c>
      <c r="I45" s="9">
        <v>33.94</v>
      </c>
      <c r="J45" s="9">
        <v>37.909999999999997</v>
      </c>
      <c r="K45" s="9">
        <v>22</v>
      </c>
      <c r="L45" s="9">
        <v>33.76</v>
      </c>
      <c r="M45" s="9">
        <v>27.96</v>
      </c>
      <c r="N45" s="9">
        <v>11.68</v>
      </c>
      <c r="O45" s="9"/>
      <c r="P45" s="15">
        <f t="shared" si="7"/>
        <v>357.96999999999997</v>
      </c>
      <c r="Q45" s="15">
        <v>0.53</v>
      </c>
      <c r="R45" s="9">
        <f t="shared" si="6"/>
        <v>358.49999999999994</v>
      </c>
      <c r="S45" s="28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</row>
    <row r="46" spans="1:115" s="29" customFormat="1" x14ac:dyDescent="0.3">
      <c r="A46" s="56" t="s">
        <v>29</v>
      </c>
      <c r="B46" s="11">
        <v>110.85</v>
      </c>
      <c r="C46" s="11">
        <v>81.83</v>
      </c>
      <c r="D46" s="11">
        <v>71.760000000000005</v>
      </c>
      <c r="E46" s="11">
        <v>68.23</v>
      </c>
      <c r="F46" s="11">
        <v>67.239999999999995</v>
      </c>
      <c r="G46" s="11">
        <v>63.81</v>
      </c>
      <c r="H46" s="11">
        <v>54.84</v>
      </c>
      <c r="I46" s="11">
        <v>53.25</v>
      </c>
      <c r="J46" s="11">
        <v>50.67</v>
      </c>
      <c r="K46" s="11"/>
      <c r="L46" s="11"/>
      <c r="M46" s="11"/>
      <c r="N46" s="11"/>
      <c r="O46" s="11"/>
      <c r="P46" s="20">
        <f t="shared" si="7"/>
        <v>622.48</v>
      </c>
      <c r="Q46" s="20">
        <v>6.52</v>
      </c>
      <c r="R46" s="11">
        <f t="shared" si="6"/>
        <v>629</v>
      </c>
      <c r="S46" s="28"/>
    </row>
    <row r="47" spans="1:115" s="39" customFormat="1" x14ac:dyDescent="0.3">
      <c r="A47" s="53" t="s">
        <v>30</v>
      </c>
      <c r="B47" s="9"/>
      <c r="C47" s="9"/>
      <c r="D47" s="9"/>
      <c r="E47" s="9">
        <v>1</v>
      </c>
      <c r="F47" s="9">
        <v>0</v>
      </c>
      <c r="G47" s="9">
        <v>3</v>
      </c>
      <c r="H47" s="9">
        <v>7.67</v>
      </c>
      <c r="I47" s="9">
        <v>12.67</v>
      </c>
      <c r="J47" s="9">
        <v>17.11</v>
      </c>
      <c r="K47" s="9">
        <v>102.78</v>
      </c>
      <c r="L47" s="9">
        <v>67.209999999999994</v>
      </c>
      <c r="M47" s="9">
        <v>33.799999999999997</v>
      </c>
      <c r="N47" s="9">
        <v>14.33</v>
      </c>
      <c r="O47" s="9"/>
      <c r="P47" s="15">
        <f t="shared" si="7"/>
        <v>259.57</v>
      </c>
      <c r="Q47" s="15">
        <v>0</v>
      </c>
      <c r="R47" s="9">
        <f t="shared" si="6"/>
        <v>259.57</v>
      </c>
      <c r="S47" s="28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</row>
    <row r="48" spans="1:115" s="39" customFormat="1" x14ac:dyDescent="0.3">
      <c r="A48" s="56" t="s">
        <v>31</v>
      </c>
      <c r="B48" s="11">
        <v>60</v>
      </c>
      <c r="C48" s="11">
        <v>40.94</v>
      </c>
      <c r="D48" s="11">
        <v>47.81</v>
      </c>
      <c r="E48" s="11">
        <v>41.64</v>
      </c>
      <c r="F48" s="11">
        <v>35.89</v>
      </c>
      <c r="G48" s="11">
        <v>43.82</v>
      </c>
      <c r="H48" s="11">
        <v>31.82</v>
      </c>
      <c r="I48" s="11">
        <v>25</v>
      </c>
      <c r="J48" s="11">
        <v>19.66</v>
      </c>
      <c r="K48" s="11"/>
      <c r="L48" s="11"/>
      <c r="M48" s="11"/>
      <c r="N48" s="11"/>
      <c r="O48" s="11"/>
      <c r="P48" s="20">
        <f t="shared" si="7"/>
        <v>346.58</v>
      </c>
      <c r="Q48" s="20">
        <v>1.42</v>
      </c>
      <c r="R48" s="11">
        <f t="shared" si="6"/>
        <v>348</v>
      </c>
      <c r="S48" s="28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9"/>
    </row>
    <row r="49" spans="1:115" s="39" customFormat="1" x14ac:dyDescent="0.3">
      <c r="A49" s="53" t="s">
        <v>46</v>
      </c>
      <c r="B49" s="9"/>
      <c r="C49" s="9"/>
      <c r="D49" s="9"/>
      <c r="E49" s="9"/>
      <c r="F49" s="9"/>
      <c r="G49" s="9"/>
      <c r="H49" s="9"/>
      <c r="I49" s="9"/>
      <c r="J49" s="9"/>
      <c r="K49" s="9">
        <v>26.67</v>
      </c>
      <c r="L49" s="9">
        <v>23.67</v>
      </c>
      <c r="M49" s="9">
        <v>35</v>
      </c>
      <c r="N49" s="9">
        <v>29.97</v>
      </c>
      <c r="O49" s="9"/>
      <c r="P49" s="15">
        <f t="shared" si="7"/>
        <v>115.31</v>
      </c>
      <c r="Q49" s="15">
        <v>0.69</v>
      </c>
      <c r="R49" s="9">
        <f t="shared" si="6"/>
        <v>116</v>
      </c>
      <c r="S49" s="28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29"/>
      <c r="DF49" s="29"/>
      <c r="DG49" s="29"/>
      <c r="DH49" s="29"/>
      <c r="DI49" s="29"/>
      <c r="DJ49" s="29"/>
      <c r="DK49" s="29"/>
    </row>
    <row r="50" spans="1:115" s="39" customFormat="1" x14ac:dyDescent="0.3">
      <c r="A50" s="56" t="s">
        <v>61</v>
      </c>
      <c r="B50" s="11">
        <v>82.25</v>
      </c>
      <c r="C50" s="11">
        <v>103.84</v>
      </c>
      <c r="D50" s="11">
        <v>131.28</v>
      </c>
      <c r="E50" s="11">
        <v>132.05000000000001</v>
      </c>
      <c r="F50" s="11">
        <v>125.55</v>
      </c>
      <c r="G50" s="11">
        <v>109.9</v>
      </c>
      <c r="H50" s="11">
        <v>136.79</v>
      </c>
      <c r="I50" s="11">
        <v>97.91</v>
      </c>
      <c r="J50" s="11">
        <v>117.45</v>
      </c>
      <c r="K50" s="11">
        <v>85.01</v>
      </c>
      <c r="L50" s="11">
        <v>53.82</v>
      </c>
      <c r="M50" s="11">
        <v>23.91</v>
      </c>
      <c r="N50" s="11">
        <v>5</v>
      </c>
      <c r="O50" s="11"/>
      <c r="P50" s="20">
        <f t="shared" si="7"/>
        <v>1204.76</v>
      </c>
      <c r="Q50" s="20">
        <v>13.39</v>
      </c>
      <c r="R50" s="11">
        <f t="shared" si="6"/>
        <v>1218.1500000000001</v>
      </c>
      <c r="S50" s="28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  <c r="DE50" s="29"/>
      <c r="DF50" s="29"/>
      <c r="DG50" s="29"/>
      <c r="DH50" s="29"/>
      <c r="DI50" s="29"/>
      <c r="DJ50" s="29"/>
      <c r="DK50" s="29"/>
    </row>
    <row r="51" spans="1:115" s="29" customFormat="1" x14ac:dyDescent="0.3">
      <c r="A51" s="53" t="s">
        <v>32</v>
      </c>
      <c r="B51" s="9">
        <v>81.96</v>
      </c>
      <c r="C51" s="9">
        <v>56.92</v>
      </c>
      <c r="D51" s="9">
        <v>46.55</v>
      </c>
      <c r="E51" s="9">
        <v>60.47</v>
      </c>
      <c r="F51" s="9">
        <v>59.6</v>
      </c>
      <c r="G51" s="9">
        <v>54.69</v>
      </c>
      <c r="H51" s="9">
        <v>56.73</v>
      </c>
      <c r="I51" s="9">
        <v>46.02</v>
      </c>
      <c r="J51" s="9">
        <v>50.21</v>
      </c>
      <c r="K51" s="9"/>
      <c r="L51" s="9"/>
      <c r="M51" s="9"/>
      <c r="N51" s="9"/>
      <c r="O51" s="9"/>
      <c r="P51" s="15">
        <f t="shared" si="7"/>
        <v>513.15</v>
      </c>
      <c r="Q51" s="15">
        <v>3.85</v>
      </c>
      <c r="R51" s="9">
        <f t="shared" si="6"/>
        <v>517</v>
      </c>
      <c r="S51" s="28"/>
    </row>
    <row r="52" spans="1:115" s="39" customFormat="1" x14ac:dyDescent="0.3">
      <c r="A52" s="56" t="s">
        <v>43</v>
      </c>
      <c r="B52" s="11">
        <v>44.7</v>
      </c>
      <c r="C52" s="11">
        <v>52.72</v>
      </c>
      <c r="D52" s="11">
        <v>43.62</v>
      </c>
      <c r="E52" s="11">
        <v>38.69</v>
      </c>
      <c r="F52" s="11">
        <v>42.18</v>
      </c>
      <c r="G52" s="11">
        <v>47.82</v>
      </c>
      <c r="H52" s="11">
        <v>23.89</v>
      </c>
      <c r="I52" s="11">
        <v>49.14</v>
      </c>
      <c r="J52" s="11">
        <v>30.05</v>
      </c>
      <c r="K52" s="11"/>
      <c r="L52" s="11"/>
      <c r="M52" s="11"/>
      <c r="N52" s="11"/>
      <c r="O52" s="11"/>
      <c r="P52" s="20">
        <f t="shared" si="7"/>
        <v>372.81</v>
      </c>
      <c r="Q52" s="20">
        <v>5.19</v>
      </c>
      <c r="R52" s="11">
        <f t="shared" si="6"/>
        <v>378</v>
      </c>
      <c r="S52" s="28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  <c r="DC52" s="29"/>
      <c r="DD52" s="29"/>
      <c r="DE52" s="29"/>
      <c r="DF52" s="29"/>
      <c r="DG52" s="29"/>
      <c r="DH52" s="29"/>
      <c r="DI52" s="29"/>
      <c r="DJ52" s="29"/>
      <c r="DK52" s="29"/>
    </row>
    <row r="53" spans="1:115" s="29" customFormat="1" x14ac:dyDescent="0.3">
      <c r="A53" s="53" t="s">
        <v>33</v>
      </c>
      <c r="B53" s="9">
        <v>111.97</v>
      </c>
      <c r="C53" s="9">
        <v>84</v>
      </c>
      <c r="D53" s="9">
        <v>83.89</v>
      </c>
      <c r="E53" s="9">
        <v>84.75</v>
      </c>
      <c r="F53" s="9">
        <v>87.79</v>
      </c>
      <c r="G53" s="9">
        <v>82.58</v>
      </c>
      <c r="H53" s="9">
        <v>81.91</v>
      </c>
      <c r="I53" s="9">
        <v>79.819999999999993</v>
      </c>
      <c r="J53" s="9">
        <v>68.58</v>
      </c>
      <c r="K53" s="9"/>
      <c r="L53" s="9"/>
      <c r="M53" s="9"/>
      <c r="N53" s="9"/>
      <c r="O53" s="9"/>
      <c r="P53" s="15">
        <f t="shared" si="7"/>
        <v>765.29000000000008</v>
      </c>
      <c r="Q53" s="15">
        <v>1.71</v>
      </c>
      <c r="R53" s="9">
        <f t="shared" si="6"/>
        <v>767.00000000000011</v>
      </c>
      <c r="S53" s="28"/>
    </row>
    <row r="54" spans="1:115" s="39" customFormat="1" x14ac:dyDescent="0.3">
      <c r="A54" s="56" t="s">
        <v>34</v>
      </c>
      <c r="B54" s="11">
        <v>80.849999999999994</v>
      </c>
      <c r="C54" s="11">
        <v>72.75</v>
      </c>
      <c r="D54" s="11">
        <v>73.38</v>
      </c>
      <c r="E54" s="11">
        <v>53.42</v>
      </c>
      <c r="F54" s="11">
        <v>71.180000000000007</v>
      </c>
      <c r="G54" s="11">
        <v>58.34</v>
      </c>
      <c r="H54" s="11">
        <v>63.96</v>
      </c>
      <c r="I54" s="11">
        <v>79.739999999999995</v>
      </c>
      <c r="J54" s="11">
        <v>59.37</v>
      </c>
      <c r="K54" s="11"/>
      <c r="L54" s="11"/>
      <c r="M54" s="11"/>
      <c r="N54" s="11"/>
      <c r="O54" s="11"/>
      <c r="P54" s="20">
        <f t="shared" si="7"/>
        <v>612.9899999999999</v>
      </c>
      <c r="Q54" s="20">
        <v>6.76</v>
      </c>
      <c r="R54" s="11">
        <f t="shared" si="6"/>
        <v>619.74999999999989</v>
      </c>
      <c r="S54" s="28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29"/>
      <c r="DD54" s="29"/>
      <c r="DE54" s="29"/>
      <c r="DF54" s="29"/>
      <c r="DG54" s="29"/>
      <c r="DH54" s="29"/>
      <c r="DI54" s="29"/>
      <c r="DJ54" s="29"/>
      <c r="DK54" s="29"/>
    </row>
    <row r="55" spans="1:115" s="29" customFormat="1" x14ac:dyDescent="0.3">
      <c r="A55" s="53" t="s">
        <v>35</v>
      </c>
      <c r="B55" s="9">
        <v>99.88</v>
      </c>
      <c r="C55" s="9">
        <v>71.89</v>
      </c>
      <c r="D55" s="9">
        <v>83.51</v>
      </c>
      <c r="E55" s="9">
        <v>73.77</v>
      </c>
      <c r="F55" s="9">
        <v>78.55</v>
      </c>
      <c r="G55" s="9">
        <v>79.900000000000006</v>
      </c>
      <c r="H55" s="9">
        <v>60.44</v>
      </c>
      <c r="I55" s="9">
        <v>77.010000000000005</v>
      </c>
      <c r="J55" s="9">
        <v>69.319999999999993</v>
      </c>
      <c r="K55" s="9"/>
      <c r="L55" s="9"/>
      <c r="M55" s="9"/>
      <c r="N55" s="9"/>
      <c r="O55" s="9"/>
      <c r="P55" s="15">
        <f t="shared" si="7"/>
        <v>694.27</v>
      </c>
      <c r="Q55" s="15">
        <v>5.73</v>
      </c>
      <c r="R55" s="9">
        <f t="shared" si="6"/>
        <v>700</v>
      </c>
      <c r="S55" s="28"/>
    </row>
    <row r="56" spans="1:115" s="39" customFormat="1" x14ac:dyDescent="0.3">
      <c r="A56" s="56" t="s">
        <v>36</v>
      </c>
      <c r="B56" s="11"/>
      <c r="C56" s="11"/>
      <c r="D56" s="11"/>
      <c r="E56" s="11"/>
      <c r="F56" s="11"/>
      <c r="G56" s="11"/>
      <c r="H56" s="11"/>
      <c r="I56" s="11"/>
      <c r="J56" s="11"/>
      <c r="K56" s="11">
        <v>111.62</v>
      </c>
      <c r="L56" s="11">
        <v>71.709999999999994</v>
      </c>
      <c r="M56" s="11">
        <v>55.07</v>
      </c>
      <c r="N56" s="11">
        <v>80.7</v>
      </c>
      <c r="O56" s="11"/>
      <c r="P56" s="20">
        <f t="shared" si="7"/>
        <v>319.09999999999997</v>
      </c>
      <c r="Q56" s="20">
        <v>1.26</v>
      </c>
      <c r="R56" s="11">
        <f t="shared" si="6"/>
        <v>320.35999999999996</v>
      </c>
      <c r="S56" s="28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9"/>
    </row>
    <row r="57" spans="1:115" s="29" customFormat="1" x14ac:dyDescent="0.3">
      <c r="A57" s="53" t="s">
        <v>37</v>
      </c>
      <c r="B57" s="9">
        <v>93.88</v>
      </c>
      <c r="C57" s="9">
        <v>70.89</v>
      </c>
      <c r="D57" s="9">
        <v>73.599999999999994</v>
      </c>
      <c r="E57" s="9">
        <v>59.49</v>
      </c>
      <c r="F57" s="9">
        <v>67.64</v>
      </c>
      <c r="G57" s="9">
        <v>66.180000000000007</v>
      </c>
      <c r="H57" s="9">
        <v>54.58</v>
      </c>
      <c r="I57" s="9">
        <v>45.8</v>
      </c>
      <c r="J57" s="9">
        <v>58.78</v>
      </c>
      <c r="K57" s="9">
        <v>48.85</v>
      </c>
      <c r="L57" s="9">
        <v>39.92</v>
      </c>
      <c r="M57" s="9">
        <v>45.5</v>
      </c>
      <c r="N57" s="9">
        <v>17.329999999999998</v>
      </c>
      <c r="O57" s="9"/>
      <c r="P57" s="15">
        <f t="shared" si="7"/>
        <v>742.43999999999994</v>
      </c>
      <c r="Q57" s="15">
        <v>3.73</v>
      </c>
      <c r="R57" s="9">
        <f t="shared" si="6"/>
        <v>746.17</v>
      </c>
      <c r="S57" s="28"/>
    </row>
    <row r="58" spans="1:115" s="39" customFormat="1" x14ac:dyDescent="0.3">
      <c r="A58" s="56" t="s">
        <v>38</v>
      </c>
      <c r="B58" s="11"/>
      <c r="C58" s="11"/>
      <c r="D58" s="11"/>
      <c r="E58" s="11"/>
      <c r="F58" s="11"/>
      <c r="G58" s="11"/>
      <c r="H58" s="11"/>
      <c r="I58" s="11"/>
      <c r="J58" s="11"/>
      <c r="K58" s="11">
        <v>152.52000000000001</v>
      </c>
      <c r="L58" s="11">
        <v>153.52000000000001</v>
      </c>
      <c r="M58" s="11">
        <v>143.63999999999999</v>
      </c>
      <c r="N58" s="11">
        <v>143.16</v>
      </c>
      <c r="O58" s="11"/>
      <c r="P58" s="20">
        <f t="shared" si="7"/>
        <v>592.84</v>
      </c>
      <c r="Q58" s="20">
        <v>2.04</v>
      </c>
      <c r="R58" s="11">
        <f t="shared" si="6"/>
        <v>594.88</v>
      </c>
      <c r="S58" s="28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  <c r="DC58" s="29"/>
      <c r="DD58" s="29"/>
      <c r="DE58" s="29"/>
      <c r="DF58" s="29"/>
      <c r="DG58" s="29"/>
      <c r="DH58" s="29"/>
      <c r="DI58" s="29"/>
      <c r="DJ58" s="29"/>
      <c r="DK58" s="29"/>
    </row>
    <row r="59" spans="1:115" s="29" customFormat="1" x14ac:dyDescent="0.3">
      <c r="A59" s="53" t="s">
        <v>39</v>
      </c>
      <c r="B59" s="9">
        <v>60</v>
      </c>
      <c r="C59" s="9">
        <v>49.78</v>
      </c>
      <c r="D59" s="9">
        <v>31</v>
      </c>
      <c r="E59" s="9">
        <v>52.47</v>
      </c>
      <c r="F59" s="9">
        <v>42.81</v>
      </c>
      <c r="G59" s="9">
        <v>44.17</v>
      </c>
      <c r="H59" s="9">
        <v>35.58</v>
      </c>
      <c r="I59" s="9"/>
      <c r="J59" s="9"/>
      <c r="K59" s="9"/>
      <c r="L59" s="9"/>
      <c r="M59" s="9"/>
      <c r="N59" s="9"/>
      <c r="O59" s="9"/>
      <c r="P59" s="15">
        <f t="shared" si="7"/>
        <v>315.81</v>
      </c>
      <c r="Q59" s="15">
        <v>2.79</v>
      </c>
      <c r="R59" s="9">
        <f t="shared" si="6"/>
        <v>318.60000000000002</v>
      </c>
      <c r="S59" s="28"/>
    </row>
    <row r="60" spans="1:115" x14ac:dyDescent="0.3">
      <c r="A60" s="55" t="s">
        <v>19</v>
      </c>
      <c r="B60" s="8">
        <f t="shared" ref="B60:S60" si="8">SUM(B37:B59)</f>
        <v>1261.9900000000002</v>
      </c>
      <c r="C60" s="8">
        <f t="shared" si="8"/>
        <v>1035.4000000000001</v>
      </c>
      <c r="D60" s="8">
        <f t="shared" si="8"/>
        <v>1047.45</v>
      </c>
      <c r="E60" s="8">
        <f t="shared" si="8"/>
        <v>1028.04</v>
      </c>
      <c r="F60" s="8">
        <f t="shared" si="8"/>
        <v>1026.9199999999998</v>
      </c>
      <c r="G60" s="8">
        <f t="shared" si="8"/>
        <v>1000.2000000000002</v>
      </c>
      <c r="H60" s="8">
        <f t="shared" si="8"/>
        <v>929.86000000000013</v>
      </c>
      <c r="I60" s="8">
        <f t="shared" si="8"/>
        <v>888.34999999999991</v>
      </c>
      <c r="J60" s="8">
        <f t="shared" si="8"/>
        <v>853.29000000000019</v>
      </c>
      <c r="K60" s="8">
        <f t="shared" si="8"/>
        <v>845.7700000000001</v>
      </c>
      <c r="L60" s="8">
        <f t="shared" si="8"/>
        <v>702.67</v>
      </c>
      <c r="M60" s="8">
        <f t="shared" si="8"/>
        <v>560.21</v>
      </c>
      <c r="N60" s="8">
        <f t="shared" si="8"/>
        <v>493.12</v>
      </c>
      <c r="O60" s="8">
        <f t="shared" si="8"/>
        <v>0</v>
      </c>
      <c r="P60" s="17">
        <f t="shared" si="8"/>
        <v>11673.270000000002</v>
      </c>
      <c r="Q60" s="17">
        <f t="shared" si="8"/>
        <v>80.450000000000031</v>
      </c>
      <c r="R60" s="8">
        <f t="shared" si="8"/>
        <v>11753.72</v>
      </c>
      <c r="S60" s="45">
        <f t="shared" si="8"/>
        <v>193.53</v>
      </c>
    </row>
    <row r="61" spans="1:115" s="29" customFormat="1" x14ac:dyDescent="0.3">
      <c r="A61" s="30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</row>
    <row r="62" spans="1:115" s="29" customFormat="1" x14ac:dyDescent="0.3">
      <c r="A62" s="30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</row>
    <row r="63" spans="1:115" x14ac:dyDescent="0.3">
      <c r="A63" s="58" t="s">
        <v>52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>
        <v>0</v>
      </c>
      <c r="Q63" s="8">
        <v>661.6</v>
      </c>
      <c r="R63" s="8">
        <f>SUM(P63:Q63)</f>
        <v>661.6</v>
      </c>
    </row>
    <row r="64" spans="1:115" x14ac:dyDescent="0.3">
      <c r="A64" s="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9" ht="21.75" customHeight="1" thickBot="1" x14ac:dyDescent="0.35">
      <c r="A65" s="57" t="s">
        <v>51</v>
      </c>
      <c r="B65" s="24">
        <f t="shared" ref="B65:N65" si="9">B29+B60</f>
        <v>8792.2199999999993</v>
      </c>
      <c r="C65" s="24">
        <f t="shared" si="9"/>
        <v>7518.8099999999995</v>
      </c>
      <c r="D65" s="24">
        <f t="shared" si="9"/>
        <v>7483.9299999999994</v>
      </c>
      <c r="E65" s="24">
        <f t="shared" si="9"/>
        <v>7516.3000000000011</v>
      </c>
      <c r="F65" s="24">
        <f t="shared" si="9"/>
        <v>7371.0700000000006</v>
      </c>
      <c r="G65" s="24">
        <f t="shared" si="9"/>
        <v>7224.41</v>
      </c>
      <c r="H65" s="24">
        <f t="shared" si="9"/>
        <v>7356.9400000000005</v>
      </c>
      <c r="I65" s="24">
        <f t="shared" si="9"/>
        <v>7341.27</v>
      </c>
      <c r="J65" s="24">
        <f t="shared" si="9"/>
        <v>7497.1599999999989</v>
      </c>
      <c r="K65" s="24">
        <f t="shared" si="9"/>
        <v>8188.55</v>
      </c>
      <c r="L65" s="24">
        <f t="shared" si="9"/>
        <v>7770.2899999999991</v>
      </c>
      <c r="M65" s="24">
        <f t="shared" si="9"/>
        <v>7232.4500000000016</v>
      </c>
      <c r="N65" s="24">
        <f t="shared" si="9"/>
        <v>7053.39</v>
      </c>
      <c r="O65" s="24"/>
      <c r="P65" s="25">
        <f>P29+P60+P63</f>
        <v>98346.790000000008</v>
      </c>
      <c r="Q65" s="25">
        <f>Q29+Q60+Q63</f>
        <v>3619.0899999999997</v>
      </c>
      <c r="R65" s="25">
        <f>R29+R60+R63</f>
        <v>101965.88</v>
      </c>
      <c r="S65" s="46">
        <f>SUM(S29,S60)</f>
        <v>1226.07</v>
      </c>
    </row>
    <row r="66" spans="1:19" ht="15" thickTop="1" x14ac:dyDescent="0.3"/>
    <row r="67" spans="1:19" x14ac:dyDescent="0.3">
      <c r="A67" s="12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9" x14ac:dyDescent="0.3">
      <c r="A68" s="22"/>
      <c r="B68" s="36"/>
      <c r="C68" s="36"/>
      <c r="D68" s="22"/>
      <c r="E68" s="3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9" x14ac:dyDescent="0.3">
      <c r="A69" s="12"/>
      <c r="B69" s="37"/>
      <c r="C69" s="37"/>
      <c r="D69" s="38"/>
      <c r="E69" s="3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23"/>
      <c r="R69" s="23" t="s">
        <v>60</v>
      </c>
    </row>
    <row r="70" spans="1:19" x14ac:dyDescent="0.3">
      <c r="A70" s="1"/>
      <c r="B70" s="18"/>
      <c r="C70" s="18"/>
      <c r="D70" s="19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4"/>
    </row>
    <row r="71" spans="1:19" x14ac:dyDescent="0.3">
      <c r="F71" s="3"/>
      <c r="G71" s="3"/>
      <c r="H71" s="3"/>
      <c r="I71" s="3"/>
      <c r="J71" s="3"/>
      <c r="K71" s="3"/>
      <c r="L71" s="3"/>
    </row>
  </sheetData>
  <sheetProtection algorithmName="SHA-512" hashValue="vSCkUNjN65E0St59liYEUE146aO3Zi4bkDFXMR/qfSlJgwNY3XD9FMQtKslBpRoT7Rs99n2PTZ+l8ME7yAacHg==" saltValue="9W4xChxAKY2KI6sY6U2SOA==" spinCount="100000" sheet="1" objects="1" scenarios="1"/>
  <pageMargins left="0.25" right="0" top="0.75" bottom="0.25" header="0.3" footer="0.3"/>
  <pageSetup scale="91" fitToHeight="0" orientation="landscape" r:id="rId1"/>
  <rowBreaks count="1" manualBreakCount="1">
    <brk id="34" max="17" man="1"/>
  </rowBreaks>
  <ignoredErrors>
    <ignoredError sqref="C29:N29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4E77A166E01441A75B01B75B38D705" ma:contentTypeVersion="13" ma:contentTypeDescription="Create a new document." ma:contentTypeScope="" ma:versionID="9fdf84bb6327a962ce23459db32461f8">
  <xsd:schema xmlns:xsd="http://www.w3.org/2001/XMLSchema" xmlns:xs="http://www.w3.org/2001/XMLSchema" xmlns:p="http://schemas.microsoft.com/office/2006/metadata/properties" xmlns:ns2="c00c62b6-fbfc-4c9c-86a3-28eadb6312f9" xmlns:ns3="09c04866-85cb-44b8-bcde-3bbcbe4bcb20" targetNamespace="http://schemas.microsoft.com/office/2006/metadata/properties" ma:root="true" ma:fieldsID="bf9236587db0db1a5084cba84ad14e75" ns2:_="" ns3:_="">
    <xsd:import namespace="c00c62b6-fbfc-4c9c-86a3-28eadb6312f9"/>
    <xsd:import namespace="09c04866-85cb-44b8-bcde-3bbcbe4bcb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0c62b6-fbfc-4c9c-86a3-28eadb6312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2f7c49-0e59-4a66-b255-37388cff9f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04866-85cb-44b8-bcde-3bbcbe4bcb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22cefa-fb62-45c1-bc5a-ee0a03085015}" ma:internalName="TaxCatchAll" ma:showField="CatchAllData" ma:web="09c04866-85cb-44b8-bcde-3bbcbe4bcb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c04866-85cb-44b8-bcde-3bbcbe4bcb20" xsi:nil="true"/>
    <lcf76f155ced4ddcb4097134ff3c332f xmlns="c00c62b6-fbfc-4c9c-86a3-28eadb6312f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CD1107C-5F84-4BAC-913F-5D850328B0C0}"/>
</file>

<file path=customXml/itemProps2.xml><?xml version="1.0" encoding="utf-8"?>
<ds:datastoreItem xmlns:ds="http://schemas.openxmlformats.org/officeDocument/2006/customXml" ds:itemID="{892FAD4A-587C-49AC-8F3C-2AC9CF88D4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024A68-B9DC-46B2-9B91-8CCE8F8CAD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KENT Spring 2021-22 AUDITED</vt:lpstr>
      <vt:lpstr>'KENT Spring 2021-22 AUDITED'!Print_Area</vt:lpstr>
    </vt:vector>
  </TitlesOfParts>
  <Company>OAISD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OAISD</dc:creator>
  <cp:lastModifiedBy>Jeff Sexton</cp:lastModifiedBy>
  <cp:lastPrinted>2019-12-04T16:22:14Z</cp:lastPrinted>
  <dcterms:created xsi:type="dcterms:W3CDTF">2011-12-23T15:56:18Z</dcterms:created>
  <dcterms:modified xsi:type="dcterms:W3CDTF">2026-09-10T13:08:16Z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0x010100154E77A166E01441A75B01B75B38D705</vt:lpwstr>
  </property>
</Properties>
</file>