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2-23/"/>
    </mc:Choice>
  </mc:AlternateContent>
  <xr:revisionPtr revIDLastSave="1" documentId="8_{27FCAE90-E982-47DB-A86E-D3CEAAECD227}" xr6:coauthVersionLast="47" xr6:coauthVersionMax="47" xr10:uidLastSave="{633738E1-60A5-4DA2-B4E4-D3F7C1DEE255}"/>
  <bookViews>
    <workbookView xWindow="-28920" yWindow="-120" windowWidth="29040" windowHeight="15720" xr2:uid="{00000000-000D-0000-FFFF-FFFF00000000}"/>
  </bookViews>
  <sheets>
    <sheet name="KISD Fall 2022" sheetId="2" r:id="rId1"/>
  </sheets>
  <definedNames>
    <definedName name="_xlnm.Print_Area" localSheetId="0">'KISD Fall 2022'!$A$1:$R$69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0" i="2" l="1"/>
  <c r="P11" i="2"/>
  <c r="P9" i="2"/>
  <c r="P23" i="2" l="1"/>
  <c r="P10" i="2"/>
  <c r="R9" i="2" l="1"/>
  <c r="R10" i="2"/>
  <c r="R11" i="2"/>
  <c r="P12" i="2"/>
  <c r="R12" i="2" s="1"/>
  <c r="P13" i="2"/>
  <c r="R13" i="2" s="1"/>
  <c r="P14" i="2"/>
  <c r="R14" i="2" s="1"/>
  <c r="P15" i="2"/>
  <c r="R15" i="2" s="1"/>
  <c r="P16" i="2"/>
  <c r="R16" i="2" s="1"/>
  <c r="P17" i="2"/>
  <c r="R17" i="2" s="1"/>
  <c r="P18" i="2"/>
  <c r="R18" i="2" s="1"/>
  <c r="P19" i="2"/>
  <c r="R19" i="2" s="1"/>
  <c r="P20" i="2"/>
  <c r="R20" i="2" s="1"/>
  <c r="P21" i="2"/>
  <c r="R21" i="2" s="1"/>
  <c r="P22" i="2"/>
  <c r="R22" i="2" s="1"/>
  <c r="R23" i="2"/>
  <c r="P24" i="2"/>
  <c r="R24" i="2" s="1"/>
  <c r="P25" i="2"/>
  <c r="R25" i="2" s="1"/>
  <c r="P26" i="2"/>
  <c r="R26" i="2" s="1"/>
  <c r="P41" i="2" l="1"/>
  <c r="B29" i="2"/>
  <c r="R63" i="2" l="1"/>
  <c r="S60" i="2"/>
  <c r="Q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B65" i="2" s="1"/>
  <c r="P59" i="2"/>
  <c r="R59" i="2" s="1"/>
  <c r="P58" i="2"/>
  <c r="R58" i="2" s="1"/>
  <c r="P57" i="2"/>
  <c r="R57" i="2" s="1"/>
  <c r="P56" i="2"/>
  <c r="R56" i="2" s="1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P46" i="2"/>
  <c r="R46" i="2" s="1"/>
  <c r="P45" i="2"/>
  <c r="R45" i="2" s="1"/>
  <c r="P44" i="2"/>
  <c r="R44" i="2" s="1"/>
  <c r="P43" i="2"/>
  <c r="R43" i="2" s="1"/>
  <c r="P42" i="2"/>
  <c r="R42" i="2" s="1"/>
  <c r="R41" i="2"/>
  <c r="R40" i="2"/>
  <c r="P39" i="2"/>
  <c r="R39" i="2" s="1"/>
  <c r="P38" i="2"/>
  <c r="R38" i="2" s="1"/>
  <c r="P37" i="2"/>
  <c r="T29" i="2"/>
  <c r="S29" i="2"/>
  <c r="S65" i="2" s="1"/>
  <c r="Q29" i="2"/>
  <c r="O29" i="2"/>
  <c r="O65" i="2" s="1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J65" i="2" l="1"/>
  <c r="I65" i="2"/>
  <c r="P29" i="2"/>
  <c r="H65" i="2"/>
  <c r="C65" i="2"/>
  <c r="P60" i="2"/>
  <c r="N65" i="2"/>
  <c r="M65" i="2"/>
  <c r="L65" i="2"/>
  <c r="K65" i="2"/>
  <c r="G65" i="2"/>
  <c r="F65" i="2"/>
  <c r="E65" i="2"/>
  <c r="D65" i="2"/>
  <c r="Q65" i="2"/>
  <c r="R29" i="2"/>
  <c r="R37" i="2"/>
  <c r="P65" i="2" l="1"/>
  <c r="R60" i="2"/>
  <c r="R65" i="2" s="1"/>
</calcChain>
</file>

<file path=xl/sharedStrings.xml><?xml version="1.0" encoding="utf-8"?>
<sst xmlns="http://schemas.openxmlformats.org/spreadsheetml/2006/main" count="70" uniqueCount="63">
  <si>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</si>
  <si>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</si>
  <si>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</si>
  <si>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</si>
  <si>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</si>
  <si>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</si>
  <si>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</si>
  <si>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</si>
  <si>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</si>
  <si>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</si>
  <si>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</si>
  <si>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</si>
  <si>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</si>
  <si>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</si>
  <si>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</si>
  <si>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</si>
  <si>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</si>
  <si>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</si>
  <si>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</si>
  <si>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</si>
  <si>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</si>
  <si>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</si>
  <si>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</si>
  <si>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</si>
  <si>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</si>
  <si>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</si>
  <si>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</si>
  <si>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</si>
  <si>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</si>
  <si>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</si>
  <si>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</si>
  <si>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</si>
  <si>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</si>
  <si>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</si>
  <si>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</si>
  <si>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</si>
  <si>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</si>
  <si>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Covenant House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</si>
  <si>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</si>
  <si>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</si>
  <si>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</si>
  <si>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</si>
  <si>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</si>
  <si>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</si>
  <si>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</si>
  <si>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</si>
  <si>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</si>
  <si>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</si>
  <si>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</si>
  <si>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</si>
  <si>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</si>
  <si>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</si>
  <si>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</si>
  <si>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</si>
  <si>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</si>
  <si>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</si>
  <si>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</si>
  <si>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</si>
  <si>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</si>
  <si>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</si>
  <si>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</si>
  <si>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r>
      <t>2022-2023 Fall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</si>
  <si>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2022-2023 Fall Membership FTE - </t>
    </r>
    <r>
      <rPr>
        <b/>
        <sz val="11"/>
        <color indexed="10"/>
        <rFont val="Calibri"/>
        <family val="2"/>
      </rPr>
      <t>AUDITED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</si>
</sst>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 applyFill="1"/>
    <xf numFmtId="40" fontId="6" fillId="2" borderId="0" xfId="0" applyNumberFormat="1" applyFont="1" applyFill="1"/>
    <xf numFmtId="40" fontId="6" fillId="2" borderId="3" xfId="0" applyNumberFormat="1" applyFont="1" applyFill="1" applyBorder="1"/>
    <xf numFmtId="0" fontId="0" fillId="0" borderId="0" xfId="0" applyFill="1"/>
    <xf numFmtId="40" fontId="6" fillId="0" borderId="3" xfId="0" applyNumberFormat="1" applyFont="1" applyFill="1" applyBorder="1"/>
    <xf numFmtId="40" fontId="6" fillId="3" borderId="4" xfId="0" applyNumberFormat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6" fillId="0" borderId="0" xfId="0" applyNumberFormat="1" applyFont="1"/>
    <xf numFmtId="0" fontId="0" fillId="0" borderId="0" xfId="0" applyBorder="1"/>
    <xf numFmtId="40" fontId="6" fillId="0" borderId="0" xfId="0" applyNumberFormat="1" applyFont="1" applyBorder="1"/>
    <xf numFmtId="40" fontId="6" fillId="3" borderId="8" xfId="0" applyNumberFormat="1" applyFont="1" applyFill="1" applyBorder="1"/>
    <xf numFmtId="40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38" fontId="6" fillId="0" borderId="0" xfId="0" applyNumberFormat="1" applyFont="1" applyBorder="1" applyAlignment="1">
      <alignment horizontal="center"/>
    </xf>
    <xf numFmtId="40" fontId="1" fillId="0" borderId="0" xfId="0" applyNumberFormat="1" applyFont="1" applyAlignment="1">
      <alignment horizontal="right"/>
    </xf>
    <xf numFmtId="38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Fill="1"/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40" fontId="6" fillId="0" borderId="3" xfId="0" applyNumberFormat="1" applyFont="1" applyBorder="1"/>
    <xf numFmtId="0" fontId="6" fillId="2" borderId="3" xfId="0" applyFont="1" applyFill="1" applyBorder="1"/>
    <xf numFmtId="2" fontId="5" fillId="0" borderId="0" xfId="0" applyNumberFormat="1" applyFont="1" applyFill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Fill="1" applyBorder="1"/>
    <xf numFmtId="0" fontId="6" fillId="0" borderId="10" xfId="0" applyFont="1" applyFill="1" applyBorder="1"/>
    <xf numFmtId="0" fontId="0" fillId="0" borderId="0" xfId="0" applyFill="1" applyBorder="1"/>
    <xf numFmtId="14" fontId="6" fillId="0" borderId="0" xfId="0" applyNumberFormat="1" applyFont="1" applyAlignment="1">
      <alignment horizontal="right"/>
    </xf>
    <xf numFmtId="0" fontId="6" fillId="0" borderId="3" xfId="0" applyFont="1" applyFill="1" applyBorder="1"/>
    <xf numFmtId="0" fontId="0" fillId="4" borderId="0" xfId="0" applyFill="1"/>
    <xf numFmtId="0" fontId="0" fillId="2" borderId="0" xfId="0" applyFill="1"/>
    <xf numFmtId="40" fontId="6" fillId="0" borderId="4" xfId="0" applyNumberFormat="1" applyFont="1" applyFill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Fill="1" applyBorder="1"/>
    <xf numFmtId="49" fontId="5" fillId="0" borderId="0" xfId="0" applyNumberFormat="1" applyFont="1" applyBorder="1"/>
    <xf numFmtId="49" fontId="5" fillId="0" borderId="0" xfId="0" applyNumberFormat="1" applyFont="1"/>
    <xf numFmtId="0" fontId="7" fillId="0" borderId="0" xfId="0" applyFont="1" applyBorder="1"/>
    <xf numFmtId="40" fontId="6" fillId="0" borderId="0" xfId="0" applyNumberFormat="1" applyFont="1" applyBorder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1"/>
  <sheetViews>
    <sheetView tabSelected="1" zoomScale="115" zoomScaleNormal="115" workbookViewId="0">
      <selection activeCell="K7" sqref="K6:K7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8" customWidth="1"/>
  </cols>
  <sheetData>
    <row r="1" spans="1:115" ht="15.6" x14ac:dyDescent="0.3">
      <c r="A1" s="60" t="s">
        <v>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15" ht="15.6" x14ac:dyDescent="0.3">
      <c r="A2" s="61" t="s">
        <v>61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15" ht="15.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15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15" ht="15.6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7" spans="1:115" x14ac:dyDescent="0.3">
      <c r="A7" t="s">
        <v>8</v>
      </c>
      <c r="E7" s="23" t="s">
        <v>9</v>
      </c>
      <c r="S7" s="24" t="s">
        <v>10</v>
      </c>
      <c r="T7" s="25"/>
    </row>
    <row r="8" spans="1:115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26" t="s">
        <v>11</v>
      </c>
      <c r="P8" s="3" t="s">
        <v>1</v>
      </c>
      <c r="Q8" s="3" t="s">
        <v>2</v>
      </c>
      <c r="R8" s="3" t="s">
        <v>3</v>
      </c>
      <c r="S8" s="27" t="s">
        <v>12</v>
      </c>
      <c r="T8" s="28" t="s">
        <v>4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</row>
    <row r="9" spans="1:115" x14ac:dyDescent="0.3">
      <c r="A9" s="30" t="s">
        <v>13</v>
      </c>
      <c r="B9" s="6">
        <v>350.65</v>
      </c>
      <c r="C9" s="6">
        <v>359.89</v>
      </c>
      <c r="D9" s="6">
        <v>307.42</v>
      </c>
      <c r="E9" s="6">
        <v>346.58</v>
      </c>
      <c r="F9" s="6">
        <v>312.42</v>
      </c>
      <c r="G9" s="6">
        <v>351.36</v>
      </c>
      <c r="H9" s="6">
        <v>335.03</v>
      </c>
      <c r="I9" s="6">
        <v>330.88</v>
      </c>
      <c r="J9" s="6">
        <v>324.47000000000003</v>
      </c>
      <c r="K9" s="6">
        <v>339.8</v>
      </c>
      <c r="L9" s="6">
        <v>356.51</v>
      </c>
      <c r="M9" s="6">
        <v>319.70999999999998</v>
      </c>
      <c r="N9" s="6">
        <v>295.87</v>
      </c>
      <c r="O9" s="6"/>
      <c r="P9" s="31">
        <f>SUM(B9:O9)</f>
        <v>4330.5900000000011</v>
      </c>
      <c r="Q9" s="31">
        <v>96.06</v>
      </c>
      <c r="R9" s="31">
        <f t="shared" ref="R9:R28" si="0">SUM(P9:Q9)</f>
        <v>4426.6500000000015</v>
      </c>
      <c r="S9" s="12">
        <v>88.77</v>
      </c>
      <c r="T9" s="32"/>
    </row>
    <row r="10" spans="1:115" x14ac:dyDescent="0.3">
      <c r="A10" s="33" t="s">
        <v>14</v>
      </c>
      <c r="B10" s="13">
        <v>396.8</v>
      </c>
      <c r="C10" s="13">
        <v>336.43</v>
      </c>
      <c r="D10" s="13">
        <v>360.71</v>
      </c>
      <c r="E10" s="13">
        <v>345.26</v>
      </c>
      <c r="F10" s="13">
        <v>357.57</v>
      </c>
      <c r="G10" s="13">
        <v>348.39</v>
      </c>
      <c r="H10" s="13">
        <v>371.19</v>
      </c>
      <c r="I10" s="13">
        <v>361.55</v>
      </c>
      <c r="J10" s="13">
        <v>351.59</v>
      </c>
      <c r="K10" s="13">
        <v>367.97</v>
      </c>
      <c r="L10" s="13">
        <v>408.86</v>
      </c>
      <c r="M10" s="13">
        <v>364.26</v>
      </c>
      <c r="N10" s="13">
        <v>384.55</v>
      </c>
      <c r="O10" s="13"/>
      <c r="P10" s="34">
        <f>SUM(B10:O10)</f>
        <v>4755.13</v>
      </c>
      <c r="Q10" s="34">
        <v>132.26</v>
      </c>
      <c r="R10" s="34">
        <f>SUM(P10:Q10)</f>
        <v>4887.3900000000003</v>
      </c>
      <c r="S10" s="12"/>
      <c r="T10" s="32"/>
    </row>
    <row r="11" spans="1:115" x14ac:dyDescent="0.3">
      <c r="A11" s="35" t="s">
        <v>15</v>
      </c>
      <c r="B11" s="6">
        <v>264.89999999999998</v>
      </c>
      <c r="C11" s="6">
        <v>216.07</v>
      </c>
      <c r="D11" s="6">
        <v>207.66</v>
      </c>
      <c r="E11" s="6">
        <v>229.12</v>
      </c>
      <c r="F11" s="6">
        <v>206.56</v>
      </c>
      <c r="G11" s="6">
        <v>238.55</v>
      </c>
      <c r="H11" s="6">
        <v>210.45</v>
      </c>
      <c r="I11" s="6">
        <v>207.53</v>
      </c>
      <c r="J11" s="6">
        <v>260</v>
      </c>
      <c r="K11" s="6">
        <v>258.86</v>
      </c>
      <c r="L11" s="6">
        <v>257.32</v>
      </c>
      <c r="M11" s="6">
        <v>256.52</v>
      </c>
      <c r="N11" s="6">
        <v>286.98</v>
      </c>
      <c r="O11" s="6"/>
      <c r="P11" s="7">
        <f>SUM(B11:O11)</f>
        <v>3100.52</v>
      </c>
      <c r="Q11" s="7">
        <v>90.98</v>
      </c>
      <c r="R11" s="7">
        <f t="shared" si="0"/>
        <v>3191.5</v>
      </c>
      <c r="S11" s="12">
        <v>14.98</v>
      </c>
      <c r="T11" s="32"/>
    </row>
    <row r="12" spans="1:115" x14ac:dyDescent="0.3">
      <c r="A12" s="33" t="s">
        <v>16</v>
      </c>
      <c r="B12" s="13">
        <v>167.95</v>
      </c>
      <c r="C12" s="13">
        <v>128.19999999999999</v>
      </c>
      <c r="D12" s="13">
        <v>114.82</v>
      </c>
      <c r="E12" s="13">
        <v>124.46</v>
      </c>
      <c r="F12" s="13">
        <v>139.5</v>
      </c>
      <c r="G12" s="13">
        <v>121.84</v>
      </c>
      <c r="H12" s="13">
        <v>127.83</v>
      </c>
      <c r="I12" s="13">
        <v>123.66</v>
      </c>
      <c r="J12" s="13">
        <v>128.97</v>
      </c>
      <c r="K12" s="13">
        <v>131.53</v>
      </c>
      <c r="L12" s="13">
        <v>147.38999999999999</v>
      </c>
      <c r="M12" s="13">
        <v>125.78</v>
      </c>
      <c r="N12" s="13">
        <v>127.65</v>
      </c>
      <c r="O12" s="13"/>
      <c r="P12" s="34">
        <f t="shared" ref="P12:P17" si="1">SUM(B12:O12)</f>
        <v>1709.5800000000002</v>
      </c>
      <c r="Q12" s="34">
        <v>62.22</v>
      </c>
      <c r="R12" s="34">
        <f t="shared" si="0"/>
        <v>1771.8000000000002</v>
      </c>
      <c r="S12" s="12">
        <v>48.15</v>
      </c>
      <c r="T12" s="32"/>
    </row>
    <row r="13" spans="1:115" x14ac:dyDescent="0.3">
      <c r="A13" s="35" t="s">
        <v>17</v>
      </c>
      <c r="B13" s="6">
        <v>212.45</v>
      </c>
      <c r="C13" s="6">
        <v>224.52</v>
      </c>
      <c r="D13" s="6">
        <v>226.89</v>
      </c>
      <c r="E13" s="6">
        <v>233.87</v>
      </c>
      <c r="F13" s="6">
        <v>249.18</v>
      </c>
      <c r="G13" s="6">
        <v>212.37</v>
      </c>
      <c r="H13" s="6">
        <v>216.16</v>
      </c>
      <c r="I13" s="6">
        <v>215.57</v>
      </c>
      <c r="J13" s="6">
        <v>216.19</v>
      </c>
      <c r="K13" s="6">
        <v>216.65</v>
      </c>
      <c r="L13" s="6">
        <v>231.75</v>
      </c>
      <c r="M13" s="6">
        <v>208.74</v>
      </c>
      <c r="N13" s="6">
        <v>249.24</v>
      </c>
      <c r="O13" s="6"/>
      <c r="P13" s="7">
        <f t="shared" si="1"/>
        <v>2913.58</v>
      </c>
      <c r="Q13" s="7">
        <v>31.22</v>
      </c>
      <c r="R13" s="7">
        <f>SUM(P13:Q13)</f>
        <v>2944.7999999999997</v>
      </c>
      <c r="S13" s="12"/>
      <c r="T13" s="32"/>
    </row>
    <row r="14" spans="1:115" x14ac:dyDescent="0.3">
      <c r="A14" s="33" t="s">
        <v>18</v>
      </c>
      <c r="B14" s="13">
        <v>605.38</v>
      </c>
      <c r="C14" s="13">
        <v>645.80999999999995</v>
      </c>
      <c r="D14" s="13">
        <v>674.78</v>
      </c>
      <c r="E14" s="13">
        <v>674.24</v>
      </c>
      <c r="F14" s="13">
        <v>675.4</v>
      </c>
      <c r="G14" s="13">
        <v>675.22</v>
      </c>
      <c r="H14" s="13">
        <v>677.76</v>
      </c>
      <c r="I14" s="13">
        <v>714.88</v>
      </c>
      <c r="J14" s="13">
        <v>708.73</v>
      </c>
      <c r="K14" s="13">
        <v>682.99</v>
      </c>
      <c r="L14" s="13">
        <v>732.05</v>
      </c>
      <c r="M14" s="13">
        <v>759.11</v>
      </c>
      <c r="N14" s="13">
        <v>761.57</v>
      </c>
      <c r="O14" s="13"/>
      <c r="P14" s="34">
        <f t="shared" si="1"/>
        <v>8987.92</v>
      </c>
      <c r="Q14" s="34">
        <v>201.07</v>
      </c>
      <c r="R14" s="34">
        <f t="shared" si="0"/>
        <v>9188.99</v>
      </c>
      <c r="S14" s="12">
        <v>21.22</v>
      </c>
      <c r="T14" s="32"/>
    </row>
    <row r="15" spans="1:115" x14ac:dyDescent="0.3">
      <c r="A15" s="35" t="s">
        <v>19</v>
      </c>
      <c r="B15" s="6">
        <v>110.92</v>
      </c>
      <c r="C15" s="6">
        <v>104.13</v>
      </c>
      <c r="D15" s="6">
        <v>109.02</v>
      </c>
      <c r="E15" s="6">
        <v>102.22</v>
      </c>
      <c r="F15" s="6">
        <v>105.24</v>
      </c>
      <c r="G15" s="6">
        <v>117.55</v>
      </c>
      <c r="H15" s="6">
        <v>102.94</v>
      </c>
      <c r="I15" s="6">
        <v>134.5</v>
      </c>
      <c r="J15" s="6">
        <v>113.16</v>
      </c>
      <c r="K15" s="6">
        <v>139.05000000000001</v>
      </c>
      <c r="L15" s="6">
        <v>168.33</v>
      </c>
      <c r="M15" s="6">
        <v>139.53</v>
      </c>
      <c r="N15" s="6">
        <v>146.51</v>
      </c>
      <c r="O15" s="6"/>
      <c r="P15" s="7">
        <f t="shared" si="1"/>
        <v>1593.1</v>
      </c>
      <c r="Q15" s="7">
        <v>41.23</v>
      </c>
      <c r="R15" s="7">
        <f>SUM(P15:Q15)</f>
        <v>1634.33</v>
      </c>
      <c r="S15" s="12">
        <v>98.21</v>
      </c>
      <c r="T15" s="32"/>
    </row>
    <row r="16" spans="1:115" x14ac:dyDescent="0.3">
      <c r="A16" s="33" t="s">
        <v>20</v>
      </c>
      <c r="B16" s="13">
        <v>133.13</v>
      </c>
      <c r="C16" s="13">
        <v>151.81</v>
      </c>
      <c r="D16" s="13">
        <v>103.84</v>
      </c>
      <c r="E16" s="13">
        <v>131.1</v>
      </c>
      <c r="F16" s="13">
        <v>121.26</v>
      </c>
      <c r="G16" s="13">
        <v>130.94</v>
      </c>
      <c r="H16" s="13">
        <v>100.64</v>
      </c>
      <c r="I16" s="13">
        <v>147.78</v>
      </c>
      <c r="J16" s="13">
        <v>130.85</v>
      </c>
      <c r="K16" s="13">
        <v>197.2</v>
      </c>
      <c r="L16" s="13">
        <v>156.94</v>
      </c>
      <c r="M16" s="13">
        <v>166.04</v>
      </c>
      <c r="N16" s="13">
        <v>207.62</v>
      </c>
      <c r="O16" s="13"/>
      <c r="P16" s="34">
        <f t="shared" si="1"/>
        <v>1879.15</v>
      </c>
      <c r="Q16" s="34">
        <v>100.25</v>
      </c>
      <c r="R16" s="34">
        <f t="shared" si="0"/>
        <v>1979.4</v>
      </c>
      <c r="S16" s="12">
        <v>63.53</v>
      </c>
      <c r="T16" s="32"/>
    </row>
    <row r="17" spans="1:20" x14ac:dyDescent="0.3">
      <c r="A17" s="35" t="s">
        <v>21</v>
      </c>
      <c r="B17" s="6">
        <v>1088.4100000000001</v>
      </c>
      <c r="C17" s="6">
        <v>1151.23</v>
      </c>
      <c r="D17" s="6">
        <v>1106.72</v>
      </c>
      <c r="E17" s="6">
        <v>1040.3699999999999</v>
      </c>
      <c r="F17" s="6">
        <v>1042.47</v>
      </c>
      <c r="G17" s="6">
        <v>1002.64</v>
      </c>
      <c r="H17" s="6">
        <v>1060.1500000000001</v>
      </c>
      <c r="I17" s="6">
        <v>1011.5</v>
      </c>
      <c r="J17" s="6">
        <v>1057.01</v>
      </c>
      <c r="K17" s="6">
        <v>991.73</v>
      </c>
      <c r="L17" s="6">
        <v>957.45</v>
      </c>
      <c r="M17" s="6">
        <v>898.22</v>
      </c>
      <c r="N17" s="6">
        <v>765.78</v>
      </c>
      <c r="O17" s="6"/>
      <c r="P17" s="7">
        <f t="shared" si="1"/>
        <v>13173.680000000002</v>
      </c>
      <c r="Q17" s="7">
        <v>492.82</v>
      </c>
      <c r="R17" s="7">
        <f t="shared" si="0"/>
        <v>13666.500000000002</v>
      </c>
      <c r="S17" s="12">
        <v>255.32</v>
      </c>
      <c r="T17" s="36"/>
    </row>
    <row r="18" spans="1:20" x14ac:dyDescent="0.3">
      <c r="A18" s="33" t="s">
        <v>22</v>
      </c>
      <c r="B18" s="13">
        <v>496.85</v>
      </c>
      <c r="C18" s="13">
        <v>366.27</v>
      </c>
      <c r="D18" s="13">
        <v>394.89</v>
      </c>
      <c r="E18" s="13">
        <v>377.91</v>
      </c>
      <c r="F18" s="13">
        <v>413.23</v>
      </c>
      <c r="G18" s="13">
        <v>358.65</v>
      </c>
      <c r="H18" s="13">
        <v>408.55</v>
      </c>
      <c r="I18" s="13">
        <v>401.63</v>
      </c>
      <c r="J18" s="13">
        <v>409.84</v>
      </c>
      <c r="K18" s="13">
        <v>384.08</v>
      </c>
      <c r="L18" s="13">
        <v>482.2</v>
      </c>
      <c r="M18" s="13">
        <v>418.35</v>
      </c>
      <c r="N18" s="13">
        <v>454.11</v>
      </c>
      <c r="O18" s="13"/>
      <c r="P18" s="34">
        <f t="shared" ref="P18:P20" si="2">SUM(B18:N18)</f>
        <v>5366.56</v>
      </c>
      <c r="Q18" s="34">
        <v>121.13</v>
      </c>
      <c r="R18" s="34">
        <f t="shared" si="0"/>
        <v>5487.6900000000005</v>
      </c>
      <c r="S18" s="12">
        <v>28.8</v>
      </c>
      <c r="T18" s="32"/>
    </row>
    <row r="19" spans="1:20" x14ac:dyDescent="0.3">
      <c r="A19" s="35" t="s">
        <v>23</v>
      </c>
      <c r="B19" s="6">
        <v>218.12</v>
      </c>
      <c r="C19" s="6">
        <v>151.63</v>
      </c>
      <c r="D19" s="6">
        <v>171.38</v>
      </c>
      <c r="E19" s="6">
        <v>172.47</v>
      </c>
      <c r="F19" s="6">
        <v>162.9</v>
      </c>
      <c r="G19" s="6">
        <v>153.08000000000001</v>
      </c>
      <c r="H19" s="6">
        <v>142.15</v>
      </c>
      <c r="I19" s="6">
        <v>154.54</v>
      </c>
      <c r="J19" s="6">
        <v>157.03</v>
      </c>
      <c r="K19" s="6">
        <v>173.78</v>
      </c>
      <c r="L19" s="6">
        <v>199.16</v>
      </c>
      <c r="M19" s="6">
        <v>170.02</v>
      </c>
      <c r="N19" s="6">
        <v>165.54</v>
      </c>
      <c r="O19" s="6"/>
      <c r="P19" s="7">
        <f t="shared" si="2"/>
        <v>2191.8000000000002</v>
      </c>
      <c r="Q19" s="7">
        <v>63.19</v>
      </c>
      <c r="R19" s="7">
        <f t="shared" si="0"/>
        <v>2254.9900000000002</v>
      </c>
      <c r="S19" s="12">
        <v>64.959999999999994</v>
      </c>
      <c r="T19" s="32"/>
    </row>
    <row r="20" spans="1:20" x14ac:dyDescent="0.3">
      <c r="A20" s="33" t="s">
        <v>24</v>
      </c>
      <c r="B20" s="13">
        <v>236.88</v>
      </c>
      <c r="C20" s="13">
        <v>225.76</v>
      </c>
      <c r="D20" s="13">
        <v>211.49</v>
      </c>
      <c r="E20" s="13">
        <v>208.85</v>
      </c>
      <c r="F20" s="13">
        <v>218.85</v>
      </c>
      <c r="G20" s="13">
        <v>190.34</v>
      </c>
      <c r="H20" s="13">
        <v>192.26</v>
      </c>
      <c r="I20" s="13">
        <v>199.91</v>
      </c>
      <c r="J20" s="13">
        <v>202.69</v>
      </c>
      <c r="K20" s="13">
        <v>228.14</v>
      </c>
      <c r="L20" s="13">
        <v>263.74</v>
      </c>
      <c r="M20" s="13">
        <v>252.15</v>
      </c>
      <c r="N20" s="13">
        <v>239.87</v>
      </c>
      <c r="O20" s="13"/>
      <c r="P20" s="34">
        <f t="shared" si="2"/>
        <v>2870.93</v>
      </c>
      <c r="Q20" s="34">
        <v>128.4</v>
      </c>
      <c r="R20" s="34">
        <f t="shared" si="0"/>
        <v>2999.33</v>
      </c>
      <c r="S20" s="12">
        <v>83.67</v>
      </c>
      <c r="T20" s="32"/>
    </row>
    <row r="21" spans="1:20" x14ac:dyDescent="0.3">
      <c r="A21" s="35" t="s">
        <v>25</v>
      </c>
      <c r="B21" s="6">
        <v>117.76</v>
      </c>
      <c r="C21" s="6">
        <v>86.26</v>
      </c>
      <c r="D21" s="6">
        <v>95.78</v>
      </c>
      <c r="E21" s="6">
        <v>83</v>
      </c>
      <c r="F21" s="6">
        <v>89.27</v>
      </c>
      <c r="G21" s="6">
        <v>84.08</v>
      </c>
      <c r="H21" s="6">
        <v>86.73</v>
      </c>
      <c r="I21" s="6">
        <v>92.73</v>
      </c>
      <c r="J21" s="6">
        <v>85.47</v>
      </c>
      <c r="K21" s="6">
        <v>111.48</v>
      </c>
      <c r="L21" s="6">
        <v>91.24</v>
      </c>
      <c r="M21" s="6">
        <v>107.54</v>
      </c>
      <c r="N21" s="6">
        <v>119.14</v>
      </c>
      <c r="O21" s="6"/>
      <c r="P21" s="7">
        <f t="shared" ref="P21:P27" si="3">SUM(B21:O21)</f>
        <v>1250.4800000000002</v>
      </c>
      <c r="Q21" s="7">
        <v>31.98</v>
      </c>
      <c r="R21" s="7">
        <f t="shared" si="0"/>
        <v>1282.4600000000003</v>
      </c>
      <c r="S21" s="12">
        <v>15.63</v>
      </c>
      <c r="T21" s="36"/>
    </row>
    <row r="22" spans="1:20" x14ac:dyDescent="0.3">
      <c r="A22" s="33" t="s">
        <v>26</v>
      </c>
      <c r="B22" s="13">
        <v>822.28</v>
      </c>
      <c r="C22" s="13">
        <v>677.63</v>
      </c>
      <c r="D22" s="13">
        <v>658.98</v>
      </c>
      <c r="E22" s="13">
        <v>650.72</v>
      </c>
      <c r="F22" s="13">
        <v>636.61</v>
      </c>
      <c r="G22" s="13">
        <v>635.01</v>
      </c>
      <c r="H22" s="13">
        <v>633.63</v>
      </c>
      <c r="I22" s="13">
        <v>669.91</v>
      </c>
      <c r="J22" s="13">
        <v>608.57000000000005</v>
      </c>
      <c r="K22" s="13">
        <v>732.99</v>
      </c>
      <c r="L22" s="13">
        <v>838.79</v>
      </c>
      <c r="M22" s="13">
        <v>671.47</v>
      </c>
      <c r="N22" s="13">
        <v>616.84</v>
      </c>
      <c r="O22" s="13"/>
      <c r="P22" s="34">
        <f t="shared" si="3"/>
        <v>8853.4299999999985</v>
      </c>
      <c r="Q22" s="34">
        <v>427.57</v>
      </c>
      <c r="R22" s="34">
        <f t="shared" si="0"/>
        <v>9280.9999999999982</v>
      </c>
      <c r="S22" s="12">
        <v>104.58</v>
      </c>
      <c r="T22" s="32"/>
    </row>
    <row r="23" spans="1:20" x14ac:dyDescent="0.3">
      <c r="A23" s="35" t="s">
        <v>27</v>
      </c>
      <c r="B23" s="6">
        <v>309.83999999999997</v>
      </c>
      <c r="C23" s="6">
        <v>254.06</v>
      </c>
      <c r="D23" s="6">
        <v>259.10000000000002</v>
      </c>
      <c r="E23" s="6">
        <v>247.97</v>
      </c>
      <c r="F23" s="6">
        <v>254.45</v>
      </c>
      <c r="G23" s="6">
        <v>253.83</v>
      </c>
      <c r="H23" s="6">
        <v>248.52</v>
      </c>
      <c r="I23" s="6">
        <v>254.36</v>
      </c>
      <c r="J23" s="6">
        <v>251.63</v>
      </c>
      <c r="K23" s="6">
        <v>272.62</v>
      </c>
      <c r="L23" s="6">
        <v>287.95</v>
      </c>
      <c r="M23" s="6">
        <v>256.74</v>
      </c>
      <c r="N23" s="6">
        <v>285.92</v>
      </c>
      <c r="O23" s="6"/>
      <c r="P23" s="7">
        <f t="shared" si="3"/>
        <v>3436.99</v>
      </c>
      <c r="Q23" s="7">
        <v>67.459999999999994</v>
      </c>
      <c r="R23" s="7">
        <f t="shared" si="0"/>
        <v>3504.45</v>
      </c>
      <c r="S23" s="12">
        <v>17.559999999999999</v>
      </c>
      <c r="T23" s="32"/>
    </row>
    <row r="24" spans="1:20" x14ac:dyDescent="0.3">
      <c r="A24" s="33" t="s">
        <v>28</v>
      </c>
      <c r="B24" s="13">
        <v>216.32</v>
      </c>
      <c r="C24" s="13">
        <v>179.67</v>
      </c>
      <c r="D24" s="13">
        <v>187</v>
      </c>
      <c r="E24" s="13">
        <v>196.15</v>
      </c>
      <c r="F24" s="13">
        <v>199.62</v>
      </c>
      <c r="G24" s="13">
        <v>205.88</v>
      </c>
      <c r="H24" s="13">
        <v>207.34</v>
      </c>
      <c r="I24" s="13">
        <v>198.45</v>
      </c>
      <c r="J24" s="13">
        <v>196.94</v>
      </c>
      <c r="K24" s="13">
        <v>303.10000000000002</v>
      </c>
      <c r="L24" s="13">
        <v>296.39</v>
      </c>
      <c r="M24" s="13">
        <v>285.58</v>
      </c>
      <c r="N24" s="13">
        <v>299.27999999999997</v>
      </c>
      <c r="O24" s="13"/>
      <c r="P24" s="34">
        <f t="shared" si="3"/>
        <v>2971.7199999999993</v>
      </c>
      <c r="Q24" s="34">
        <v>76.739999999999995</v>
      </c>
      <c r="R24" s="34">
        <f t="shared" si="0"/>
        <v>3048.4599999999991</v>
      </c>
      <c r="S24" s="12">
        <v>101.3</v>
      </c>
      <c r="T24" s="32"/>
    </row>
    <row r="25" spans="1:20" x14ac:dyDescent="0.3">
      <c r="A25" s="35" t="s">
        <v>29</v>
      </c>
      <c r="B25" s="6">
        <v>736.04</v>
      </c>
      <c r="C25" s="6">
        <v>590.97</v>
      </c>
      <c r="D25" s="6">
        <v>529.77</v>
      </c>
      <c r="E25" s="6">
        <v>552.82000000000005</v>
      </c>
      <c r="F25" s="6">
        <v>555.58000000000004</v>
      </c>
      <c r="G25" s="6">
        <v>580.35</v>
      </c>
      <c r="H25" s="6">
        <v>524.32000000000005</v>
      </c>
      <c r="I25" s="6">
        <v>547.71</v>
      </c>
      <c r="J25" s="6">
        <v>525.27</v>
      </c>
      <c r="K25" s="6">
        <v>592.72</v>
      </c>
      <c r="L25" s="6">
        <v>578.61</v>
      </c>
      <c r="M25" s="6">
        <v>607.59</v>
      </c>
      <c r="N25" s="6">
        <v>646.53</v>
      </c>
      <c r="O25" s="6"/>
      <c r="P25" s="7">
        <f t="shared" si="3"/>
        <v>7568.28</v>
      </c>
      <c r="Q25" s="7">
        <v>158.54</v>
      </c>
      <c r="R25" s="7">
        <f t="shared" si="0"/>
        <v>7726.82</v>
      </c>
      <c r="S25" s="12">
        <v>48</v>
      </c>
      <c r="T25" s="32"/>
    </row>
    <row r="26" spans="1:20" x14ac:dyDescent="0.3">
      <c r="A26" s="33" t="s">
        <v>30</v>
      </c>
      <c r="B26" s="13">
        <v>205.88</v>
      </c>
      <c r="C26" s="13">
        <v>163.94</v>
      </c>
      <c r="D26" s="13">
        <v>186.21</v>
      </c>
      <c r="E26" s="13">
        <v>157.69999999999999</v>
      </c>
      <c r="F26" s="13">
        <v>166.81</v>
      </c>
      <c r="G26" s="13">
        <v>172.83</v>
      </c>
      <c r="H26" s="13">
        <v>150.07</v>
      </c>
      <c r="I26" s="13">
        <v>151.03</v>
      </c>
      <c r="J26" s="13">
        <v>158.71</v>
      </c>
      <c r="K26" s="13">
        <v>185.59</v>
      </c>
      <c r="L26" s="13">
        <v>247.19</v>
      </c>
      <c r="M26" s="13">
        <v>181.99</v>
      </c>
      <c r="N26" s="13">
        <v>204.19</v>
      </c>
      <c r="O26" s="13"/>
      <c r="P26" s="34">
        <f t="shared" si="3"/>
        <v>2332.14</v>
      </c>
      <c r="Q26" s="34">
        <v>93.68</v>
      </c>
      <c r="R26" s="34">
        <f>SUM(P26:Q26)</f>
        <v>2425.8199999999997</v>
      </c>
      <c r="S26" s="12">
        <v>82.63</v>
      </c>
      <c r="T26" s="32"/>
    </row>
    <row r="27" spans="1:20" x14ac:dyDescent="0.3">
      <c r="A27" s="35" t="s">
        <v>31</v>
      </c>
      <c r="B27" s="6">
        <v>273.64999999999998</v>
      </c>
      <c r="C27" s="6">
        <v>187.82</v>
      </c>
      <c r="D27" s="6">
        <v>233.02</v>
      </c>
      <c r="E27" s="6">
        <v>240.06</v>
      </c>
      <c r="F27" s="6">
        <v>235.84</v>
      </c>
      <c r="G27" s="6">
        <v>209.41</v>
      </c>
      <c r="H27" s="6">
        <v>222.15</v>
      </c>
      <c r="I27" s="6">
        <v>238.24</v>
      </c>
      <c r="J27" s="6">
        <v>252.53</v>
      </c>
      <c r="K27" s="6">
        <v>243.41</v>
      </c>
      <c r="L27" s="6">
        <v>233.29</v>
      </c>
      <c r="M27" s="6">
        <v>243.45</v>
      </c>
      <c r="N27" s="6">
        <v>234.48</v>
      </c>
      <c r="O27" s="6"/>
      <c r="P27" s="7">
        <f t="shared" si="3"/>
        <v>3047.35</v>
      </c>
      <c r="Q27" s="7">
        <v>101.88</v>
      </c>
      <c r="R27" s="7">
        <f t="shared" si="0"/>
        <v>3149.23</v>
      </c>
      <c r="S27" s="12">
        <v>25.63</v>
      </c>
      <c r="T27" s="32"/>
    </row>
    <row r="28" spans="1:20" x14ac:dyDescent="0.3">
      <c r="A28" s="37" t="s">
        <v>32</v>
      </c>
      <c r="B28" s="38">
        <v>292.56</v>
      </c>
      <c r="C28" s="38">
        <v>255.54</v>
      </c>
      <c r="D28" s="38">
        <v>258.32</v>
      </c>
      <c r="E28" s="38">
        <v>261.49</v>
      </c>
      <c r="F28" s="38">
        <v>279.07</v>
      </c>
      <c r="G28" s="38">
        <v>296.82</v>
      </c>
      <c r="H28" s="38">
        <v>263.75</v>
      </c>
      <c r="I28" s="38">
        <v>253.54</v>
      </c>
      <c r="J28" s="38">
        <v>308.82</v>
      </c>
      <c r="K28" s="38">
        <v>299.08999999999997</v>
      </c>
      <c r="L28" s="38">
        <v>323.10000000000002</v>
      </c>
      <c r="M28" s="38">
        <v>326.20999999999998</v>
      </c>
      <c r="N28" s="38">
        <v>305.74</v>
      </c>
      <c r="O28" s="38"/>
      <c r="P28" s="39">
        <f>SUM(B28:O28)</f>
        <v>3724.05</v>
      </c>
      <c r="Q28" s="39">
        <v>178.25</v>
      </c>
      <c r="R28" s="39">
        <f t="shared" si="0"/>
        <v>3902.3</v>
      </c>
      <c r="S28" s="12"/>
      <c r="T28" s="40"/>
    </row>
    <row r="29" spans="1:20" x14ac:dyDescent="0.3">
      <c r="A29" s="41" t="s">
        <v>5</v>
      </c>
      <c r="B29" s="10">
        <f>SUM(B9:B28)</f>
        <v>7256.7699999999995</v>
      </c>
      <c r="C29" s="10">
        <f t="shared" ref="C29:N29" si="4">SUM(C9:C28)</f>
        <v>6457.64</v>
      </c>
      <c r="D29" s="10">
        <f t="shared" si="4"/>
        <v>6397.8</v>
      </c>
      <c r="E29" s="10">
        <f t="shared" si="4"/>
        <v>6376.3599999999988</v>
      </c>
      <c r="F29" s="10">
        <f t="shared" si="4"/>
        <v>6421.83</v>
      </c>
      <c r="G29" s="10">
        <f t="shared" si="4"/>
        <v>6339.1399999999994</v>
      </c>
      <c r="H29" s="10">
        <f t="shared" si="4"/>
        <v>6281.62</v>
      </c>
      <c r="I29" s="10">
        <f t="shared" si="4"/>
        <v>6409.8999999999987</v>
      </c>
      <c r="J29" s="10">
        <f t="shared" si="4"/>
        <v>6448.4699999999993</v>
      </c>
      <c r="K29" s="10">
        <f t="shared" si="4"/>
        <v>6852.7800000000007</v>
      </c>
      <c r="L29" s="10">
        <f t="shared" si="4"/>
        <v>7258.2599999999993</v>
      </c>
      <c r="M29" s="10">
        <f t="shared" si="4"/>
        <v>6759</v>
      </c>
      <c r="N29" s="10">
        <f t="shared" si="4"/>
        <v>6797.409999999998</v>
      </c>
      <c r="O29" s="10">
        <f>SUM(O9:O28)</f>
        <v>0</v>
      </c>
      <c r="P29" s="16">
        <f>SUM(P9:P28)</f>
        <v>86056.98000000001</v>
      </c>
      <c r="Q29" s="16">
        <f>SUM(Q9:Q28)</f>
        <v>2696.9299999999994</v>
      </c>
      <c r="R29" s="16">
        <f>SUM(R9:R28)</f>
        <v>88753.91</v>
      </c>
      <c r="S29" s="42">
        <f t="shared" ref="S29:T29" si="5">SUM(S9:S28)</f>
        <v>1162.94</v>
      </c>
      <c r="T29" s="42">
        <f t="shared" si="5"/>
        <v>0</v>
      </c>
    </row>
    <row r="30" spans="1:20" s="8" customFormat="1" x14ac:dyDescent="0.3">
      <c r="A30" s="4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5"/>
    </row>
    <row r="31" spans="1:20" s="44" customFormat="1" x14ac:dyDescent="0.3">
      <c r="A31" s="11"/>
      <c r="B31" s="12"/>
      <c r="C31" s="12"/>
      <c r="D31" s="12"/>
      <c r="E31" s="12"/>
      <c r="F31" s="12"/>
      <c r="G31" s="13" t="s">
        <v>33</v>
      </c>
      <c r="H31" s="12"/>
      <c r="I31" s="12"/>
      <c r="J31" s="12"/>
      <c r="K31" s="12"/>
      <c r="L31" s="12"/>
      <c r="M31" s="15"/>
      <c r="N31" s="15"/>
      <c r="O31" s="15"/>
      <c r="P31" s="15"/>
      <c r="Q31" s="20"/>
      <c r="R31" s="20" t="s">
        <v>62</v>
      </c>
    </row>
    <row r="32" spans="1:20" s="44" customFormat="1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3"/>
      <c r="O32" s="13"/>
      <c r="P32" s="13"/>
      <c r="Q32" s="45"/>
    </row>
    <row r="33" spans="1:115" s="44" customForma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15" x14ac:dyDescent="0.3">
      <c r="A34" s="5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15" x14ac:dyDescent="0.3">
      <c r="A35" s="14" t="s">
        <v>34</v>
      </c>
      <c r="R35" s="13"/>
      <c r="S35" s="24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27" t="s">
        <v>12</v>
      </c>
    </row>
    <row r="37" spans="1:115" x14ac:dyDescent="0.3">
      <c r="A37" s="30" t="s">
        <v>59</v>
      </c>
      <c r="B37" s="6">
        <v>8.34</v>
      </c>
      <c r="C37" s="6">
        <v>21.94</v>
      </c>
      <c r="D37" s="6">
        <v>12.66</v>
      </c>
      <c r="E37" s="6">
        <v>20.22</v>
      </c>
      <c r="F37" s="6">
        <v>13.92</v>
      </c>
      <c r="G37" s="6">
        <v>15</v>
      </c>
      <c r="H37" s="6">
        <v>18.71</v>
      </c>
      <c r="I37" s="6">
        <v>15.09</v>
      </c>
      <c r="J37" s="6">
        <v>13.68</v>
      </c>
      <c r="K37" s="6">
        <v>15.53</v>
      </c>
      <c r="L37" s="6">
        <v>15.84</v>
      </c>
      <c r="M37" s="6">
        <v>2.99</v>
      </c>
      <c r="N37" s="6">
        <v>16.850000000000001</v>
      </c>
      <c r="O37" s="6"/>
      <c r="P37" s="31">
        <f>SUM(B37:O37)</f>
        <v>190.77</v>
      </c>
      <c r="Q37" s="31">
        <v>3.3</v>
      </c>
      <c r="R37" s="6">
        <f t="shared" ref="R37:R59" si="6">SUM(P37:Q37)</f>
        <v>194.07000000000002</v>
      </c>
      <c r="S37" s="12"/>
    </row>
    <row r="38" spans="1:115" x14ac:dyDescent="0.3">
      <c r="A38" s="46" t="s">
        <v>36</v>
      </c>
      <c r="B38" s="5">
        <v>103.31</v>
      </c>
      <c r="C38" s="5">
        <v>81.94</v>
      </c>
      <c r="D38" s="5">
        <v>84</v>
      </c>
      <c r="E38" s="5">
        <v>86.81</v>
      </c>
      <c r="F38" s="5">
        <v>92.67</v>
      </c>
      <c r="G38" s="5">
        <v>80.62</v>
      </c>
      <c r="H38" s="5">
        <v>78.739999999999995</v>
      </c>
      <c r="I38" s="5">
        <v>85.63</v>
      </c>
      <c r="J38" s="5">
        <v>74.900000000000006</v>
      </c>
      <c r="K38" s="5"/>
      <c r="L38" s="5"/>
      <c r="M38" s="5"/>
      <c r="N38" s="5"/>
      <c r="O38" s="5"/>
      <c r="P38" s="9">
        <f t="shared" ref="P38:P59" si="7">SUM(B38:O38)</f>
        <v>768.62</v>
      </c>
      <c r="Q38" s="9">
        <v>2.19</v>
      </c>
      <c r="R38" s="5">
        <f t="shared" si="6"/>
        <v>770.81000000000006</v>
      </c>
      <c r="S38" s="12"/>
    </row>
    <row r="39" spans="1:115" s="47" customFormat="1" x14ac:dyDescent="0.3">
      <c r="A39" s="3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>
        <v>76.91</v>
      </c>
      <c r="L39" s="6">
        <v>63.25</v>
      </c>
      <c r="M39" s="6">
        <v>54.22</v>
      </c>
      <c r="N39" s="6">
        <v>25.72</v>
      </c>
      <c r="O39" s="6"/>
      <c r="P39" s="7">
        <f t="shared" si="7"/>
        <v>220.1</v>
      </c>
      <c r="Q39" s="7">
        <v>4.57</v>
      </c>
      <c r="R39" s="6">
        <f t="shared" si="6"/>
        <v>224.67</v>
      </c>
      <c r="S39" s="29">
        <v>219.68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</row>
    <row r="40" spans="1:115" x14ac:dyDescent="0.3">
      <c r="A40" s="46" t="s">
        <v>38</v>
      </c>
      <c r="B40" s="5">
        <v>18.350000000000001</v>
      </c>
      <c r="C40" s="5">
        <v>22.26</v>
      </c>
      <c r="D40" s="5">
        <v>21.59</v>
      </c>
      <c r="E40" s="5">
        <v>22.54</v>
      </c>
      <c r="F40" s="5">
        <v>24.25</v>
      </c>
      <c r="G40" s="5">
        <v>21.99</v>
      </c>
      <c r="H40" s="5">
        <v>25.56</v>
      </c>
      <c r="I40" s="5">
        <v>19.27</v>
      </c>
      <c r="J40" s="5">
        <v>27.3</v>
      </c>
      <c r="K40" s="5">
        <v>25.5</v>
      </c>
      <c r="L40" s="5">
        <v>25.56</v>
      </c>
      <c r="M40" s="5">
        <v>31.44</v>
      </c>
      <c r="N40" s="5">
        <v>28.4</v>
      </c>
      <c r="O40" s="5"/>
      <c r="P40" s="9">
        <f>SUM(B40:O40)</f>
        <v>314.01000000000005</v>
      </c>
      <c r="Q40" s="9">
        <v>4.25</v>
      </c>
      <c r="R40" s="5">
        <f t="shared" si="6"/>
        <v>318.26000000000005</v>
      </c>
      <c r="S40" s="12">
        <v>5.72</v>
      </c>
    </row>
    <row r="41" spans="1:115" x14ac:dyDescent="0.3">
      <c r="A41" s="35" t="s">
        <v>39</v>
      </c>
      <c r="B41" s="6">
        <v>108.37</v>
      </c>
      <c r="C41" s="6">
        <v>84.15</v>
      </c>
      <c r="D41" s="6">
        <v>83.7</v>
      </c>
      <c r="E41" s="6">
        <v>83.51</v>
      </c>
      <c r="F41" s="6">
        <v>84.43</v>
      </c>
      <c r="G41" s="6">
        <v>86.47</v>
      </c>
      <c r="H41" s="6">
        <v>78.33</v>
      </c>
      <c r="I41" s="6">
        <v>86.51</v>
      </c>
      <c r="J41" s="6">
        <v>82.47</v>
      </c>
      <c r="K41" s="6"/>
      <c r="L41" s="6"/>
      <c r="M41" s="6"/>
      <c r="N41" s="6"/>
      <c r="O41" s="6"/>
      <c r="P41" s="7">
        <f>SUM(B41:O41)</f>
        <v>777.94</v>
      </c>
      <c r="Q41" s="7">
        <v>3.18</v>
      </c>
      <c r="R41" s="6">
        <f t="shared" si="6"/>
        <v>781.12</v>
      </c>
      <c r="S41" s="12"/>
    </row>
    <row r="42" spans="1:115" x14ac:dyDescent="0.3">
      <c r="A42" s="46" t="s">
        <v>40</v>
      </c>
      <c r="B42" s="5">
        <v>107.13</v>
      </c>
      <c r="C42" s="5">
        <v>84.79</v>
      </c>
      <c r="D42" s="5">
        <v>83.57</v>
      </c>
      <c r="E42" s="5">
        <v>84.38</v>
      </c>
      <c r="F42" s="5">
        <v>85</v>
      </c>
      <c r="G42" s="5">
        <v>83.86</v>
      </c>
      <c r="H42" s="5">
        <v>81.290000000000006</v>
      </c>
      <c r="I42" s="5">
        <v>83.48</v>
      </c>
      <c r="J42" s="5">
        <v>84.75</v>
      </c>
      <c r="K42" s="5"/>
      <c r="L42" s="5"/>
      <c r="M42" s="5"/>
      <c r="N42" s="5"/>
      <c r="O42" s="5"/>
      <c r="P42" s="9">
        <f t="shared" si="7"/>
        <v>778.25</v>
      </c>
      <c r="Q42" s="9">
        <v>5.81</v>
      </c>
      <c r="R42" s="5">
        <f t="shared" si="6"/>
        <v>784.06</v>
      </c>
      <c r="S42" s="12"/>
    </row>
    <row r="43" spans="1:115" x14ac:dyDescent="0.3">
      <c r="A43" s="35" t="s">
        <v>41</v>
      </c>
      <c r="B43" s="6">
        <v>48.61</v>
      </c>
      <c r="C43" s="6">
        <v>49</v>
      </c>
      <c r="D43" s="6">
        <v>48.28</v>
      </c>
      <c r="E43" s="6">
        <v>47.69</v>
      </c>
      <c r="F43" s="6">
        <v>46.72</v>
      </c>
      <c r="G43" s="6">
        <v>46.68</v>
      </c>
      <c r="H43" s="6"/>
      <c r="I43" s="6"/>
      <c r="J43" s="6"/>
      <c r="K43" s="6"/>
      <c r="L43" s="6"/>
      <c r="M43" s="6"/>
      <c r="N43" s="6"/>
      <c r="O43" s="6"/>
      <c r="P43" s="7">
        <f t="shared" si="7"/>
        <v>286.97999999999996</v>
      </c>
      <c r="Q43" s="7">
        <v>1.36</v>
      </c>
      <c r="R43" s="6">
        <f>SUM(P43:Q43)</f>
        <v>288.33999999999997</v>
      </c>
      <c r="S43" s="12"/>
    </row>
    <row r="44" spans="1:115" x14ac:dyDescent="0.3">
      <c r="A44" s="46" t="s">
        <v>42</v>
      </c>
      <c r="B44" s="5"/>
      <c r="C44" s="5"/>
      <c r="D44" s="5"/>
      <c r="E44" s="5"/>
      <c r="F44" s="5"/>
      <c r="G44" s="5"/>
      <c r="H44" s="5"/>
      <c r="I44" s="5"/>
      <c r="J44" s="5"/>
      <c r="K44" s="5">
        <v>157.56</v>
      </c>
      <c r="L44" s="5">
        <v>170.81</v>
      </c>
      <c r="M44" s="5">
        <v>148.83000000000001</v>
      </c>
      <c r="N44" s="5">
        <v>116.64</v>
      </c>
      <c r="O44" s="5"/>
      <c r="P44" s="9">
        <f t="shared" si="7"/>
        <v>593.84</v>
      </c>
      <c r="Q44" s="9">
        <v>2.82</v>
      </c>
      <c r="R44" s="5">
        <f>SUM(P44:Q44)</f>
        <v>596.66000000000008</v>
      </c>
      <c r="S44" s="12"/>
    </row>
    <row r="45" spans="1:115" s="48" customFormat="1" x14ac:dyDescent="0.3">
      <c r="A45" s="35" t="s">
        <v>43</v>
      </c>
      <c r="B45" s="6">
        <v>32.729999999999997</v>
      </c>
      <c r="C45" s="6">
        <v>28.63</v>
      </c>
      <c r="D45" s="6">
        <v>21</v>
      </c>
      <c r="E45" s="6">
        <v>25.92</v>
      </c>
      <c r="F45" s="6">
        <v>24.78</v>
      </c>
      <c r="G45" s="6">
        <v>19.690000000000001</v>
      </c>
      <c r="H45" s="6">
        <v>27.82</v>
      </c>
      <c r="I45" s="6">
        <v>27.28</v>
      </c>
      <c r="J45" s="6">
        <v>23.8</v>
      </c>
      <c r="K45" s="6">
        <v>41.75</v>
      </c>
      <c r="L45" s="6">
        <v>28.15</v>
      </c>
      <c r="M45" s="6">
        <v>28.97</v>
      </c>
      <c r="N45" s="6">
        <v>18.43</v>
      </c>
      <c r="O45" s="6"/>
      <c r="P45" s="7">
        <f t="shared" si="7"/>
        <v>348.95</v>
      </c>
      <c r="Q45" s="7">
        <v>1.65</v>
      </c>
      <c r="R45" s="6">
        <f t="shared" si="6"/>
        <v>350.59999999999997</v>
      </c>
      <c r="S45" s="12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</row>
    <row r="46" spans="1:115" s="8" customFormat="1" x14ac:dyDescent="0.3">
      <c r="A46" s="46" t="s">
        <v>44</v>
      </c>
      <c r="B46" s="5">
        <v>104.61</v>
      </c>
      <c r="C46" s="5">
        <v>69.680000000000007</v>
      </c>
      <c r="D46" s="5">
        <v>69.819999999999993</v>
      </c>
      <c r="E46" s="5">
        <v>61.07</v>
      </c>
      <c r="F46" s="5">
        <v>57.81</v>
      </c>
      <c r="G46" s="5">
        <v>56.2</v>
      </c>
      <c r="H46" s="5">
        <v>53.21</v>
      </c>
      <c r="I46" s="5">
        <v>41.93</v>
      </c>
      <c r="J46" s="5">
        <v>53.3</v>
      </c>
      <c r="K46" s="5"/>
      <c r="L46" s="5"/>
      <c r="M46" s="5"/>
      <c r="N46" s="5"/>
      <c r="O46" s="5"/>
      <c r="P46" s="9">
        <f t="shared" si="7"/>
        <v>567.62999999999988</v>
      </c>
      <c r="Q46" s="9">
        <v>4.58</v>
      </c>
      <c r="R46" s="5">
        <f t="shared" si="6"/>
        <v>572.20999999999992</v>
      </c>
      <c r="S46" s="12"/>
    </row>
    <row r="47" spans="1:115" s="48" customFormat="1" x14ac:dyDescent="0.3">
      <c r="A47" s="35" t="s">
        <v>45</v>
      </c>
      <c r="B47" s="6"/>
      <c r="C47" s="6"/>
      <c r="D47" s="6"/>
      <c r="E47" s="6"/>
      <c r="F47" s="6">
        <v>3.06</v>
      </c>
      <c r="G47" s="6">
        <v>4.99</v>
      </c>
      <c r="H47" s="6">
        <v>4.9400000000000004</v>
      </c>
      <c r="I47" s="6">
        <v>23.32</v>
      </c>
      <c r="J47" s="6">
        <v>30.85</v>
      </c>
      <c r="K47" s="6">
        <v>158.51</v>
      </c>
      <c r="L47" s="6">
        <v>86.74</v>
      </c>
      <c r="M47" s="6">
        <v>41.27</v>
      </c>
      <c r="N47" s="6">
        <v>10.82</v>
      </c>
      <c r="O47" s="6"/>
      <c r="P47" s="7">
        <f t="shared" si="7"/>
        <v>364.49999999999994</v>
      </c>
      <c r="Q47" s="7">
        <v>0</v>
      </c>
      <c r="R47" s="6">
        <f t="shared" si="6"/>
        <v>364.49999999999994</v>
      </c>
      <c r="S47" s="12">
        <v>363.14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</row>
    <row r="48" spans="1:115" s="48" customFormat="1" x14ac:dyDescent="0.3">
      <c r="A48" s="46" t="s">
        <v>46</v>
      </c>
      <c r="B48" s="5">
        <v>56.16</v>
      </c>
      <c r="C48" s="5">
        <v>46.5</v>
      </c>
      <c r="D48" s="5">
        <v>44.54</v>
      </c>
      <c r="E48" s="5">
        <v>42.65</v>
      </c>
      <c r="F48" s="5">
        <v>37.299999999999997</v>
      </c>
      <c r="G48" s="5">
        <v>38.32</v>
      </c>
      <c r="H48" s="5">
        <v>41.65</v>
      </c>
      <c r="I48" s="5">
        <v>26.87</v>
      </c>
      <c r="J48" s="5">
        <v>23.88</v>
      </c>
      <c r="K48" s="5"/>
      <c r="L48" s="5"/>
      <c r="M48" s="5"/>
      <c r="N48" s="5"/>
      <c r="O48" s="5"/>
      <c r="P48" s="9">
        <f t="shared" si="7"/>
        <v>357.86999999999995</v>
      </c>
      <c r="Q48" s="9">
        <v>1.59</v>
      </c>
      <c r="R48" s="5">
        <f t="shared" si="6"/>
        <v>359.45999999999992</v>
      </c>
      <c r="S48" s="12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</row>
    <row r="49" spans="1:115" s="48" customFormat="1" x14ac:dyDescent="0.3">
      <c r="A49" s="35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>
        <v>15.15</v>
      </c>
      <c r="L49" s="6">
        <v>48.73</v>
      </c>
      <c r="M49" s="6">
        <v>38.36</v>
      </c>
      <c r="N49" s="6">
        <v>28.83</v>
      </c>
      <c r="O49" s="6"/>
      <c r="P49" s="7">
        <f t="shared" si="7"/>
        <v>131.07</v>
      </c>
      <c r="Q49" s="7">
        <v>0.75</v>
      </c>
      <c r="R49" s="6">
        <f t="shared" si="6"/>
        <v>131.82</v>
      </c>
      <c r="S49" s="12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</row>
    <row r="50" spans="1:115" s="48" customFormat="1" x14ac:dyDescent="0.3">
      <c r="A50" s="46" t="s">
        <v>60</v>
      </c>
      <c r="B50" s="5">
        <v>77.86</v>
      </c>
      <c r="C50" s="5">
        <v>82.07</v>
      </c>
      <c r="D50" s="5">
        <v>77.459999999999994</v>
      </c>
      <c r="E50" s="5">
        <v>104.74</v>
      </c>
      <c r="F50" s="5">
        <v>96.52</v>
      </c>
      <c r="G50" s="5">
        <v>108.04</v>
      </c>
      <c r="H50" s="5">
        <v>114.3</v>
      </c>
      <c r="I50" s="5">
        <v>121.36</v>
      </c>
      <c r="J50" s="5">
        <v>114.82</v>
      </c>
      <c r="K50" s="5">
        <v>130.52000000000001</v>
      </c>
      <c r="L50" s="5">
        <v>98.8</v>
      </c>
      <c r="M50" s="5">
        <v>56.14</v>
      </c>
      <c r="N50" s="5">
        <v>13.01</v>
      </c>
      <c r="O50" s="5"/>
      <c r="P50" s="9">
        <f t="shared" si="7"/>
        <v>1195.6399999999999</v>
      </c>
      <c r="Q50" s="9">
        <v>21.32</v>
      </c>
      <c r="R50" s="5">
        <f t="shared" si="6"/>
        <v>1216.9599999999998</v>
      </c>
      <c r="S50" s="12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</row>
    <row r="51" spans="1:115" s="8" customFormat="1" x14ac:dyDescent="0.3">
      <c r="A51" s="35" t="s">
        <v>48</v>
      </c>
      <c r="B51" s="6">
        <v>81.260000000000005</v>
      </c>
      <c r="C51" s="6">
        <v>54.16</v>
      </c>
      <c r="D51" s="6">
        <v>51.32</v>
      </c>
      <c r="E51" s="6">
        <v>50.49</v>
      </c>
      <c r="F51" s="6">
        <v>50.8</v>
      </c>
      <c r="G51" s="6">
        <v>50.57</v>
      </c>
      <c r="H51" s="6">
        <v>54.53</v>
      </c>
      <c r="I51" s="6">
        <v>57.22</v>
      </c>
      <c r="J51" s="6">
        <v>35.340000000000003</v>
      </c>
      <c r="K51" s="6"/>
      <c r="L51" s="6"/>
      <c r="M51" s="6"/>
      <c r="N51" s="6"/>
      <c r="O51" s="6"/>
      <c r="P51" s="7">
        <f t="shared" si="7"/>
        <v>485.69000000000005</v>
      </c>
      <c r="Q51" s="7">
        <v>3.63</v>
      </c>
      <c r="R51" s="6">
        <f t="shared" si="6"/>
        <v>489.32000000000005</v>
      </c>
      <c r="S51" s="12"/>
    </row>
    <row r="52" spans="1:115" s="48" customFormat="1" x14ac:dyDescent="0.3">
      <c r="A52" s="46" t="s">
        <v>49</v>
      </c>
      <c r="B52" s="5">
        <v>35.31</v>
      </c>
      <c r="C52" s="5">
        <v>38.69</v>
      </c>
      <c r="D52" s="5">
        <v>44.45</v>
      </c>
      <c r="E52" s="5">
        <v>38.33</v>
      </c>
      <c r="F52" s="5">
        <v>33.81</v>
      </c>
      <c r="G52" s="5">
        <v>42.25</v>
      </c>
      <c r="H52" s="5">
        <v>39.72</v>
      </c>
      <c r="I52" s="5">
        <v>20.55</v>
      </c>
      <c r="J52" s="5">
        <v>44.83</v>
      </c>
      <c r="K52" s="5"/>
      <c r="L52" s="5"/>
      <c r="M52" s="5"/>
      <c r="N52" s="5"/>
      <c r="O52" s="5"/>
      <c r="P52" s="9">
        <f t="shared" si="7"/>
        <v>337.94</v>
      </c>
      <c r="Q52" s="9">
        <v>6.55</v>
      </c>
      <c r="R52" s="5">
        <f t="shared" si="6"/>
        <v>344.49</v>
      </c>
      <c r="S52" s="12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</row>
    <row r="53" spans="1:115" s="8" customFormat="1" x14ac:dyDescent="0.3">
      <c r="A53" s="35" t="s">
        <v>50</v>
      </c>
      <c r="B53" s="6">
        <v>111.57</v>
      </c>
      <c r="C53" s="6">
        <v>87.29</v>
      </c>
      <c r="D53" s="6">
        <v>86.23</v>
      </c>
      <c r="E53" s="6">
        <v>88.59</v>
      </c>
      <c r="F53" s="6">
        <v>86.7</v>
      </c>
      <c r="G53" s="6">
        <v>87.19</v>
      </c>
      <c r="H53" s="6">
        <v>84.21</v>
      </c>
      <c r="I53" s="6">
        <v>83.85</v>
      </c>
      <c r="J53" s="6">
        <v>78.77</v>
      </c>
      <c r="K53" s="6"/>
      <c r="L53" s="6"/>
      <c r="M53" s="6"/>
      <c r="N53" s="6"/>
      <c r="O53" s="6"/>
      <c r="P53" s="7">
        <f t="shared" si="7"/>
        <v>794.40000000000009</v>
      </c>
      <c r="Q53" s="7">
        <v>1.88</v>
      </c>
      <c r="R53" s="6">
        <f>SUM(P53:Q53)</f>
        <v>796.28000000000009</v>
      </c>
      <c r="S53" s="12"/>
    </row>
    <row r="54" spans="1:115" s="48" customFormat="1" x14ac:dyDescent="0.3">
      <c r="A54" s="46" t="s">
        <v>51</v>
      </c>
      <c r="B54" s="5">
        <v>84.5</v>
      </c>
      <c r="C54" s="5">
        <v>58.64</v>
      </c>
      <c r="D54" s="5">
        <v>74.55</v>
      </c>
      <c r="E54" s="5">
        <v>66.19</v>
      </c>
      <c r="F54" s="5">
        <v>57.76</v>
      </c>
      <c r="G54" s="5">
        <v>65.59</v>
      </c>
      <c r="H54" s="5">
        <v>59.25</v>
      </c>
      <c r="I54" s="5">
        <v>66.16</v>
      </c>
      <c r="J54" s="5">
        <v>63.82</v>
      </c>
      <c r="K54" s="5"/>
      <c r="L54" s="5"/>
      <c r="M54" s="5"/>
      <c r="N54" s="5"/>
      <c r="O54" s="5"/>
      <c r="P54" s="9">
        <f t="shared" si="7"/>
        <v>596.46</v>
      </c>
      <c r="Q54" s="9">
        <v>7.87</v>
      </c>
      <c r="R54" s="5">
        <f>SUM(P54:Q54)</f>
        <v>604.33000000000004</v>
      </c>
      <c r="S54" s="12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</row>
    <row r="55" spans="1:115" s="8" customFormat="1" x14ac:dyDescent="0.3">
      <c r="A55" s="35" t="s">
        <v>52</v>
      </c>
      <c r="B55" s="6">
        <v>96.45</v>
      </c>
      <c r="C55" s="6">
        <v>77.8</v>
      </c>
      <c r="D55" s="6">
        <v>73.510000000000005</v>
      </c>
      <c r="E55" s="6">
        <v>79.290000000000006</v>
      </c>
      <c r="F55" s="6">
        <v>75.98</v>
      </c>
      <c r="G55" s="6">
        <v>79.11</v>
      </c>
      <c r="H55" s="6">
        <v>73.510000000000005</v>
      </c>
      <c r="I55" s="6">
        <v>68.25</v>
      </c>
      <c r="J55" s="6">
        <v>69.52</v>
      </c>
      <c r="K55" s="6"/>
      <c r="L55" s="6"/>
      <c r="M55" s="6"/>
      <c r="N55" s="6"/>
      <c r="O55" s="6"/>
      <c r="P55" s="7">
        <f t="shared" si="7"/>
        <v>693.42000000000007</v>
      </c>
      <c r="Q55" s="7">
        <v>6.89</v>
      </c>
      <c r="R55" s="6">
        <f t="shared" si="6"/>
        <v>700.31000000000006</v>
      </c>
      <c r="S55" s="12"/>
    </row>
    <row r="56" spans="1:115" s="48" customFormat="1" x14ac:dyDescent="0.3">
      <c r="A56" s="46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>
        <v>88.83</v>
      </c>
      <c r="L56" s="5">
        <v>82.62</v>
      </c>
      <c r="M56" s="5">
        <v>71.36</v>
      </c>
      <c r="N56" s="5">
        <v>58.76</v>
      </c>
      <c r="O56" s="5"/>
      <c r="P56" s="9">
        <f t="shared" si="7"/>
        <v>301.57</v>
      </c>
      <c r="Q56" s="9">
        <v>1.67</v>
      </c>
      <c r="R56" s="5">
        <f t="shared" si="6"/>
        <v>303.24</v>
      </c>
      <c r="S56" s="12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</row>
    <row r="57" spans="1:115" s="8" customFormat="1" x14ac:dyDescent="0.3">
      <c r="A57" s="35" t="s">
        <v>54</v>
      </c>
      <c r="B57" s="6">
        <v>89.9</v>
      </c>
      <c r="C57" s="6">
        <v>56.72</v>
      </c>
      <c r="D57" s="6">
        <v>66.040000000000006</v>
      </c>
      <c r="E57" s="6">
        <v>71.400000000000006</v>
      </c>
      <c r="F57" s="6">
        <v>57.4</v>
      </c>
      <c r="G57" s="6">
        <v>68.849999999999994</v>
      </c>
      <c r="H57" s="6">
        <v>60.34</v>
      </c>
      <c r="I57" s="6">
        <v>39.86</v>
      </c>
      <c r="J57" s="6">
        <v>41.79</v>
      </c>
      <c r="K57" s="6">
        <v>50.48</v>
      </c>
      <c r="L57" s="6">
        <v>37.96</v>
      </c>
      <c r="M57" s="6">
        <v>35.979999999999997</v>
      </c>
      <c r="N57" s="6">
        <v>43.16</v>
      </c>
      <c r="O57" s="6"/>
      <c r="P57" s="7">
        <f t="shared" si="7"/>
        <v>719.88000000000011</v>
      </c>
      <c r="Q57" s="7">
        <v>3.49</v>
      </c>
      <c r="R57" s="6">
        <f t="shared" si="6"/>
        <v>723.37000000000012</v>
      </c>
      <c r="S57" s="12"/>
    </row>
    <row r="58" spans="1:115" s="48" customFormat="1" x14ac:dyDescent="0.3">
      <c r="A58" s="46" t="s">
        <v>55</v>
      </c>
      <c r="B58" s="5"/>
      <c r="C58" s="5"/>
      <c r="D58" s="5"/>
      <c r="E58" s="5"/>
      <c r="F58" s="5"/>
      <c r="G58" s="5"/>
      <c r="H58" s="5"/>
      <c r="I58" s="5"/>
      <c r="J58" s="5"/>
      <c r="K58" s="5">
        <v>154.38999999999999</v>
      </c>
      <c r="L58" s="5">
        <v>154.81</v>
      </c>
      <c r="M58" s="5">
        <v>148.26</v>
      </c>
      <c r="N58" s="5">
        <v>141.63999999999999</v>
      </c>
      <c r="O58" s="5"/>
      <c r="P58" s="9">
        <f t="shared" si="7"/>
        <v>599.09999999999991</v>
      </c>
      <c r="Q58" s="9">
        <v>1.32</v>
      </c>
      <c r="R58" s="5">
        <f t="shared" si="6"/>
        <v>600.41999999999996</v>
      </c>
      <c r="S58" s="12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</row>
    <row r="59" spans="1:115" s="8" customFormat="1" x14ac:dyDescent="0.3">
      <c r="A59" s="35" t="s">
        <v>56</v>
      </c>
      <c r="B59" s="6">
        <v>56.44</v>
      </c>
      <c r="C59" s="6">
        <v>62.23</v>
      </c>
      <c r="D59" s="6">
        <v>47.54</v>
      </c>
      <c r="E59" s="6">
        <v>30.99</v>
      </c>
      <c r="F59" s="6">
        <v>55.63</v>
      </c>
      <c r="G59" s="6">
        <v>42.92</v>
      </c>
      <c r="H59" s="6">
        <v>41.52</v>
      </c>
      <c r="I59" s="6"/>
      <c r="J59" s="6"/>
      <c r="K59" s="6"/>
      <c r="L59" s="6"/>
      <c r="M59" s="6"/>
      <c r="N59" s="6"/>
      <c r="O59" s="6"/>
      <c r="P59" s="7">
        <f t="shared" si="7"/>
        <v>337.27</v>
      </c>
      <c r="Q59" s="7">
        <v>2.62</v>
      </c>
      <c r="R59" s="6">
        <f t="shared" si="6"/>
        <v>339.89</v>
      </c>
      <c r="S59" s="12"/>
    </row>
    <row r="60" spans="1:115" x14ac:dyDescent="0.3">
      <c r="A60" s="41" t="s">
        <v>6</v>
      </c>
      <c r="B60" s="10">
        <f t="shared" ref="B60:S60" si="8">SUM(B37:B59)</f>
        <v>1220.9000000000001</v>
      </c>
      <c r="C60" s="10">
        <f t="shared" si="8"/>
        <v>1006.4899999999999</v>
      </c>
      <c r="D60" s="10">
        <f t="shared" si="8"/>
        <v>990.26</v>
      </c>
      <c r="E60" s="10">
        <f t="shared" si="8"/>
        <v>1004.8100000000001</v>
      </c>
      <c r="F60" s="10">
        <f t="shared" si="8"/>
        <v>984.54</v>
      </c>
      <c r="G60" s="10">
        <f t="shared" si="8"/>
        <v>998.34000000000015</v>
      </c>
      <c r="H60" s="10">
        <f t="shared" si="8"/>
        <v>937.63</v>
      </c>
      <c r="I60" s="10">
        <f t="shared" si="8"/>
        <v>866.63</v>
      </c>
      <c r="J60" s="10">
        <f t="shared" si="8"/>
        <v>863.82</v>
      </c>
      <c r="K60" s="10">
        <f t="shared" si="8"/>
        <v>915.13</v>
      </c>
      <c r="L60" s="10">
        <f t="shared" si="8"/>
        <v>813.27</v>
      </c>
      <c r="M60" s="10">
        <f t="shared" si="8"/>
        <v>657.82</v>
      </c>
      <c r="N60" s="10">
        <f t="shared" si="8"/>
        <v>502.26</v>
      </c>
      <c r="O60" s="10">
        <f t="shared" si="8"/>
        <v>0</v>
      </c>
      <c r="P60" s="16">
        <f t="shared" si="8"/>
        <v>11761.9</v>
      </c>
      <c r="Q60" s="16">
        <f t="shared" si="8"/>
        <v>93.29</v>
      </c>
      <c r="R60" s="10">
        <f t="shared" si="8"/>
        <v>11855.19</v>
      </c>
      <c r="S60" s="49">
        <f t="shared" si="8"/>
        <v>588.54</v>
      </c>
    </row>
    <row r="61" spans="1:115" s="8" customFormat="1" x14ac:dyDescent="0.3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15" s="8" customFormat="1" x14ac:dyDescent="0.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15" x14ac:dyDescent="0.3">
      <c r="A63" s="50" t="s">
        <v>57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0</v>
      </c>
      <c r="Q63" s="10">
        <v>727.37</v>
      </c>
      <c r="R63" s="10">
        <f>SUM(P63:Q63)</f>
        <v>727.37</v>
      </c>
    </row>
    <row r="64" spans="1:115" x14ac:dyDescent="0.3">
      <c r="A64" s="5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9" ht="21.75" customHeight="1" thickBot="1" x14ac:dyDescent="0.35">
      <c r="A65" s="57" t="s">
        <v>58</v>
      </c>
      <c r="B65" s="58">
        <f>B29+B60</f>
        <v>8477.67</v>
      </c>
      <c r="C65" s="58">
        <f t="shared" ref="C65:O65" si="9">C29+C60</f>
        <v>7464.13</v>
      </c>
      <c r="D65" s="58">
        <f t="shared" si="9"/>
        <v>7388.06</v>
      </c>
      <c r="E65" s="58">
        <f t="shared" si="9"/>
        <v>7381.1699999999992</v>
      </c>
      <c r="F65" s="58">
        <f t="shared" si="9"/>
        <v>7406.37</v>
      </c>
      <c r="G65" s="58">
        <f t="shared" si="9"/>
        <v>7337.48</v>
      </c>
      <c r="H65" s="58">
        <f t="shared" si="9"/>
        <v>7219.25</v>
      </c>
      <c r="I65" s="58">
        <f t="shared" si="9"/>
        <v>7276.5299999999988</v>
      </c>
      <c r="J65" s="58">
        <f t="shared" si="9"/>
        <v>7312.2899999999991</v>
      </c>
      <c r="K65" s="58">
        <f t="shared" si="9"/>
        <v>7767.9100000000008</v>
      </c>
      <c r="L65" s="58">
        <f t="shared" si="9"/>
        <v>8071.5299999999988</v>
      </c>
      <c r="M65" s="58">
        <f t="shared" si="9"/>
        <v>7416.82</v>
      </c>
      <c r="N65" s="58">
        <f t="shared" si="9"/>
        <v>7299.6699999999983</v>
      </c>
      <c r="O65" s="58">
        <f t="shared" si="9"/>
        <v>0</v>
      </c>
      <c r="P65" s="59">
        <f>P29+P60+P63</f>
        <v>97818.880000000005</v>
      </c>
      <c r="Q65" s="59">
        <f>Q29+Q60+Q63</f>
        <v>3517.5899999999992</v>
      </c>
      <c r="R65" s="59">
        <f>R29+R60+R63</f>
        <v>101336.47</v>
      </c>
      <c r="S65" s="52">
        <f>SUM(S29,S60)</f>
        <v>1751.48</v>
      </c>
    </row>
    <row r="66" spans="1:19" ht="15" thickTop="1" x14ac:dyDescent="0.3"/>
    <row r="67" spans="1:19" x14ac:dyDescent="0.3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56"/>
      <c r="O67" s="56"/>
      <c r="P67" s="56"/>
      <c r="Q67" s="20"/>
      <c r="R67" s="20" t="s">
        <v>62</v>
      </c>
    </row>
    <row r="68" spans="1:19" x14ac:dyDescent="0.3">
      <c r="A68" s="14"/>
      <c r="B68" s="17"/>
      <c r="C68" s="17"/>
      <c r="D68" s="14"/>
      <c r="E68" s="13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9" x14ac:dyDescent="0.3">
      <c r="A69" s="18"/>
      <c r="B69" s="19"/>
      <c r="C69" s="19"/>
      <c r="D69" s="53"/>
      <c r="E69" s="13"/>
      <c r="F69" s="15"/>
      <c r="G69" s="15"/>
      <c r="H69" s="15"/>
      <c r="I69" s="15"/>
      <c r="J69" s="15"/>
      <c r="K69" s="15"/>
      <c r="L69" s="15"/>
      <c r="M69" s="15"/>
    </row>
    <row r="70" spans="1:19" x14ac:dyDescent="0.3">
      <c r="A70" s="4"/>
      <c r="B70" s="21"/>
      <c r="C70" s="21"/>
      <c r="D70" s="5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45"/>
    </row>
    <row r="71" spans="1:19" x14ac:dyDescent="0.3">
      <c r="F71" s="13"/>
      <c r="G71" s="13"/>
      <c r="H71" s="13"/>
      <c r="I71" s="13"/>
      <c r="J71" s="13"/>
      <c r="K71" s="13"/>
      <c r="L71" s="13"/>
    </row>
  </sheetData>
  <sheetProtection algorithmName="SHA-512" hashValue="oMr9ejHfKPkMOc1tS+8nvzX6VXhT3s2hFbcklHxUECOPWVNfG+di3pD7oqFywnFBkEpZ+T3fSFJMSsY7HoG0qw==" saltValue="QQbixEDCLOJKJRvvb/o1bw==" spinCount="100000" sheet="1" objects="1" scenarios="1"/>
  <pageMargins left="0.25" right="0" top="0.75" bottom="0.25" header="0.3" footer="0.3"/>
  <pageSetup scale="90" fitToHeight="0" orientation="landscape" r:id="rId1"/>
  <rowBreaks count="1" manualBreakCount="1">
    <brk id="34" max="17" man="1"/>
  </rowBreaks>
  <ignoredErrors>
    <ignoredError sqref="C29:N29 C60:N6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F3E490-8810-4CCF-B605-D065E62E1885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09c04866-85cb-44b8-bcde-3bbcbe4bcb20"/>
    <ds:schemaRef ds:uri="http://purl.org/dc/elements/1.1/"/>
    <ds:schemaRef ds:uri="c00c62b6-fbfc-4c9c-86a3-28eadb6312f9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C63EEE6-57E2-448A-8834-FEA78109E0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9FFD51-E2B4-445E-A013-FA45183BD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Fall 2022</vt:lpstr>
      <vt:lpstr>'KISD Fall 2022'!Print_Area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2022-08-02T14:40:39Z</cp:lastPrinted>
  <dcterms:created xsi:type="dcterms:W3CDTF">2021-03-16T12:47:06Z</dcterms:created>
  <dcterms:modified xsi:type="dcterms:W3CDTF">2026-09-10T13:14:56Z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