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isd.sharepoint.com/sites/PupilAccounting/Shared Documents/Pupil Accounting/PA Audit Files/Forms  Auditor/FTE Spreadsheets/Kent/22-23/"/>
    </mc:Choice>
  </mc:AlternateContent>
  <xr:revisionPtr revIDLastSave="5" documentId="8_{822AB791-11D0-41DB-B5F8-24EF22CFC4FE}" xr6:coauthVersionLast="47" xr6:coauthVersionMax="47" xr10:uidLastSave="{D265C358-4B3A-4989-AF2F-DEE6F90483AC}"/>
  <bookViews>
    <workbookView xWindow="-28920" yWindow="-120" windowWidth="29040" windowHeight="15720" xr2:uid="{00000000-000D-0000-FFFF-FFFF00000000}"/>
  </bookViews>
  <sheets>
    <sheet name="KISD Spring 2023" sheetId="1" r:id="rId1"/>
  </sheets>
  <definedNames>
    <definedName name="_xlnm.Print_Area" localSheetId="0">'KISD Spring 2023'!$A$1:$R$69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11" i="1" l="1"/>
  <c r="P18" i="1" l="1"/>
  <c r="C60" i="1" l="1"/>
  <c r="D60" i="1"/>
  <c r="E60" i="1"/>
  <c r="F60" i="1"/>
  <c r="G60" i="1"/>
  <c r="P48" i="1" l="1"/>
  <c r="R48" i="1" s="1"/>
  <c r="P49" i="1"/>
  <c r="R49" i="1" s="1"/>
  <c r="P27" i="1" l="1"/>
  <c r="S60" i="1" l="1"/>
  <c r="O60" i="1"/>
  <c r="R63" i="1" l="1"/>
  <c r="P16" i="1" l="1"/>
  <c r="P21" i="1"/>
  <c r="P22" i="1"/>
  <c r="P23" i="1"/>
  <c r="P24" i="1"/>
  <c r="P25" i="1"/>
  <c r="P26" i="1"/>
  <c r="P14" i="1"/>
  <c r="R14" i="1" s="1"/>
  <c r="P28" i="1"/>
  <c r="P15" i="1"/>
  <c r="S29" i="1" l="1"/>
  <c r="S65" i="1" s="1"/>
  <c r="T29" i="1"/>
  <c r="P59" i="1" l="1"/>
  <c r="R59" i="1" s="1"/>
  <c r="P58" i="1"/>
  <c r="R58" i="1" s="1"/>
  <c r="P57" i="1"/>
  <c r="R57" i="1" s="1"/>
  <c r="P56" i="1"/>
  <c r="R56" i="1" s="1"/>
  <c r="P55" i="1"/>
  <c r="R55" i="1" s="1"/>
  <c r="P54" i="1"/>
  <c r="R54" i="1" s="1"/>
  <c r="P53" i="1"/>
  <c r="R53" i="1" s="1"/>
  <c r="P52" i="1"/>
  <c r="R52" i="1" s="1"/>
  <c r="P51" i="1"/>
  <c r="R51" i="1" s="1"/>
  <c r="P50" i="1"/>
  <c r="R50" i="1" s="1"/>
  <c r="P47" i="1"/>
  <c r="R47" i="1" s="1"/>
  <c r="P46" i="1"/>
  <c r="R46" i="1" s="1"/>
  <c r="P45" i="1"/>
  <c r="R45" i="1" s="1"/>
  <c r="P44" i="1"/>
  <c r="R44" i="1" s="1"/>
  <c r="P43" i="1"/>
  <c r="R43" i="1" s="1"/>
  <c r="P42" i="1"/>
  <c r="R42" i="1" s="1"/>
  <c r="P41" i="1"/>
  <c r="R41" i="1" s="1"/>
  <c r="P40" i="1"/>
  <c r="R40" i="1" s="1"/>
  <c r="P39" i="1"/>
  <c r="R39" i="1" s="1"/>
  <c r="P38" i="1"/>
  <c r="R38" i="1" s="1"/>
  <c r="P37" i="1"/>
  <c r="R11" i="1"/>
  <c r="P12" i="1"/>
  <c r="R12" i="1" s="1"/>
  <c r="P13" i="1"/>
  <c r="R13" i="1" s="1"/>
  <c r="P10" i="1"/>
  <c r="R10" i="1" s="1"/>
  <c r="P9" i="1"/>
  <c r="R9" i="1" s="1"/>
  <c r="P17" i="1"/>
  <c r="R17" i="1" s="1"/>
  <c r="O29" i="1"/>
  <c r="O65" i="1" s="1"/>
  <c r="N60" i="1"/>
  <c r="M60" i="1"/>
  <c r="L60" i="1"/>
  <c r="K60" i="1"/>
  <c r="J60" i="1"/>
  <c r="I60" i="1"/>
  <c r="H60" i="1"/>
  <c r="B60" i="1"/>
  <c r="R28" i="1"/>
  <c r="R27" i="1"/>
  <c r="R26" i="1"/>
  <c r="R25" i="1"/>
  <c r="R24" i="1"/>
  <c r="R23" i="1"/>
  <c r="R22" i="1"/>
  <c r="R21" i="1"/>
  <c r="P20" i="1"/>
  <c r="R20" i="1" s="1"/>
  <c r="P19" i="1"/>
  <c r="R19" i="1" s="1"/>
  <c r="R18" i="1"/>
  <c r="R16" i="1"/>
  <c r="R15" i="1"/>
  <c r="C29" i="1"/>
  <c r="D29" i="1"/>
  <c r="E29" i="1"/>
  <c r="F29" i="1"/>
  <c r="G29" i="1"/>
  <c r="H29" i="1"/>
  <c r="I29" i="1"/>
  <c r="J29" i="1"/>
  <c r="K29" i="1"/>
  <c r="L29" i="1"/>
  <c r="M29" i="1"/>
  <c r="N29" i="1"/>
  <c r="Q29" i="1"/>
  <c r="B29" i="1"/>
  <c r="Q60" i="1"/>
  <c r="Q65" i="1" l="1"/>
  <c r="G65" i="1"/>
  <c r="N65" i="1"/>
  <c r="F65" i="1"/>
  <c r="K65" i="1"/>
  <c r="H65" i="1"/>
  <c r="C65" i="1"/>
  <c r="J65" i="1"/>
  <c r="B65" i="1"/>
  <c r="D65" i="1"/>
  <c r="M65" i="1"/>
  <c r="E65" i="1"/>
  <c r="P60" i="1"/>
  <c r="L65" i="1"/>
  <c r="I65" i="1"/>
  <c r="P29" i="1"/>
  <c r="R29" i="1"/>
  <c r="R37" i="1"/>
  <c r="R60" i="1" s="1"/>
  <c r="R65" i="1" l="1"/>
  <c r="P65" i="1"/>
</calcChain>
</file>

<file path=xl/sharedStrings.xml><?xml version="1.0" encoding="utf-8"?>
<sst xmlns="http://schemas.openxmlformats.org/spreadsheetml/2006/main" count="70" uniqueCount="63">
  <si>
    <t>Kent Intermediate School District</t>
  </si>
  <si>
    <t>Byron Center</t>
  </si>
  <si>
    <t>Comstock Park</t>
  </si>
  <si>
    <t>East Grand Rapids</t>
  </si>
  <si>
    <t>Forest Hills</t>
  </si>
  <si>
    <t>Godwin Heights</t>
  </si>
  <si>
    <t>Grand Rapids</t>
  </si>
  <si>
    <t>Grandville</t>
  </si>
  <si>
    <t>Kelloggsville</t>
  </si>
  <si>
    <t>Kenowa Hills</t>
  </si>
  <si>
    <t>Kent City</t>
  </si>
  <si>
    <t>Kentwood</t>
  </si>
  <si>
    <t>Lowell</t>
  </si>
  <si>
    <t>Northview</t>
  </si>
  <si>
    <t>Rockford</t>
  </si>
  <si>
    <t>Sparta</t>
  </si>
  <si>
    <t>Thornapple Kellogg</t>
  </si>
  <si>
    <t>Wyoming</t>
  </si>
  <si>
    <t>LEA Total</t>
  </si>
  <si>
    <t>PSA Total</t>
  </si>
  <si>
    <t>K</t>
  </si>
  <si>
    <t>GE Total</t>
  </si>
  <si>
    <t>SE Total</t>
  </si>
  <si>
    <t>Total K-12</t>
  </si>
  <si>
    <t>Chandler Woods</t>
  </si>
  <si>
    <t>Creative Tech</t>
  </si>
  <si>
    <t>Excel</t>
  </si>
  <si>
    <t>GR Child Discovery</t>
  </si>
  <si>
    <t>Hope</t>
  </si>
  <si>
    <t>Knapp</t>
  </si>
  <si>
    <t>Lighthouse</t>
  </si>
  <si>
    <t>New Branches</t>
  </si>
  <si>
    <t>Ridge Park</t>
  </si>
  <si>
    <t>Vanguard</t>
  </si>
  <si>
    <t>Vista</t>
  </si>
  <si>
    <t>Walker</t>
  </si>
  <si>
    <t>Wellspring Prep</t>
  </si>
  <si>
    <t>WMA Enviro Science</t>
  </si>
  <si>
    <t>WM Aviation</t>
  </si>
  <si>
    <t>Wm. C. Abney</t>
  </si>
  <si>
    <t>Cross Creek</t>
  </si>
  <si>
    <t>Caledonia</t>
  </si>
  <si>
    <t>Cedar Springs</t>
  </si>
  <si>
    <t>River City Scholars</t>
  </si>
  <si>
    <t>Covenant House</t>
  </si>
  <si>
    <t>Grand River Prep</t>
  </si>
  <si>
    <t>NexTech HS</t>
  </si>
  <si>
    <t xml:space="preserve">Alt Ed </t>
  </si>
  <si>
    <t>Within K-12</t>
  </si>
  <si>
    <t>Godfrey-Lee</t>
  </si>
  <si>
    <t>Adult Ed</t>
  </si>
  <si>
    <t>Total</t>
  </si>
  <si>
    <t>KISD Programs</t>
  </si>
  <si>
    <t>Page 1  -  LEA (Local Education Agency) FTE</t>
  </si>
  <si>
    <t>(PSA &amp; ISD FTE on Page 2)</t>
  </si>
  <si>
    <t>Page 2  -  PSA (Public School Academy) &amp; ISD (Intermediate School District) FTE</t>
  </si>
  <si>
    <t>G14*</t>
  </si>
  <si>
    <t>G14</t>
  </si>
  <si>
    <t xml:space="preserve">*Gr 14 GE FTE for SE Transition Pupils Age 18 or Older </t>
  </si>
  <si>
    <t>PrepNet Virtual</t>
  </si>
  <si>
    <r>
      <t>2022-2033 Spring Membership FTE -</t>
    </r>
    <r>
      <rPr>
        <b/>
        <sz val="11"/>
        <color rgb="FFFF0000"/>
        <rFont val="Calibri"/>
        <family val="2"/>
        <scheme val="minor"/>
      </rPr>
      <t xml:space="preserve"> AUDITED</t>
    </r>
  </si>
  <si>
    <r>
      <t xml:space="preserve">2022-2033 Spring FTE Membership - </t>
    </r>
    <r>
      <rPr>
        <b/>
        <sz val="12"/>
        <color rgb="FFFF0000"/>
        <rFont val="Calibri"/>
        <family val="2"/>
        <scheme val="minor"/>
      </rPr>
      <t>AUDITED</t>
    </r>
  </si>
  <si>
    <r>
      <t xml:space="preserve">2022-2033 Spring Membership FTE - </t>
    </r>
    <r>
      <rPr>
        <b/>
        <sz val="11"/>
        <color rgb="FFFF0000"/>
        <rFont val="Calibri"/>
        <family val="2"/>
        <scheme val="minor"/>
      </rPr>
      <t>AUDITED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</si>
</sst>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3" fillId="0" borderId="0" xfId="0" applyFont="1"/>
    <xf numFmtId="40" fontId="2" fillId="0" borderId="0" xfId="0" applyNumberFormat="1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40" fontId="2" fillId="0" borderId="1" xfId="0" applyNumberFormat="1" applyFont="1" applyBorder="1"/>
    <xf numFmtId="40" fontId="2" fillId="0" borderId="0" xfId="0" applyNumberFormat="1" applyFont="1" applyBorder="1"/>
    <xf numFmtId="0" fontId="2" fillId="0" borderId="1" xfId="0" applyFont="1" applyBorder="1"/>
    <xf numFmtId="40" fontId="2" fillId="0" borderId="0" xfId="0" applyNumberFormat="1" applyFont="1" applyFill="1"/>
    <xf numFmtId="0" fontId="2" fillId="0" borderId="0" xfId="0" applyFont="1" applyBorder="1"/>
    <xf numFmtId="40" fontId="2" fillId="0" borderId="4" xfId="0" applyNumberFormat="1" applyFont="1" applyBorder="1"/>
    <xf numFmtId="40" fontId="2" fillId="0" borderId="5" xfId="0" applyNumberFormat="1" applyFont="1" applyBorder="1"/>
    <xf numFmtId="38" fontId="2" fillId="0" borderId="0" xfId="0" applyNumberFormat="1" applyFont="1" applyAlignment="1">
      <alignment horizontal="center"/>
    </xf>
    <xf numFmtId="49" fontId="5" fillId="0" borderId="0" xfId="0" applyNumberFormat="1" applyFont="1"/>
    <xf numFmtId="40" fontId="2" fillId="0" borderId="4" xfId="0" applyNumberFormat="1" applyFont="1" applyFill="1" applyBorder="1"/>
    <xf numFmtId="0" fontId="6" fillId="0" borderId="0" xfId="0" applyFont="1" applyAlignment="1">
      <alignment horizontal="center"/>
    </xf>
    <xf numFmtId="0" fontId="0" fillId="0" borderId="0" xfId="0" applyBorder="1"/>
    <xf numFmtId="40" fontId="1" fillId="0" borderId="0" xfId="0" applyNumberFormat="1" applyFont="1" applyAlignment="1">
      <alignment horizontal="right"/>
    </xf>
    <xf numFmtId="40" fontId="4" fillId="3" borderId="7" xfId="0" applyNumberFormat="1" applyFont="1" applyFill="1" applyBorder="1"/>
    <xf numFmtId="40" fontId="4" fillId="3" borderId="8" xfId="0" applyNumberFormat="1" applyFont="1" applyFill="1" applyBorder="1"/>
    <xf numFmtId="0" fontId="3" fillId="0" borderId="0" xfId="0" applyFont="1" applyBorder="1"/>
    <xf numFmtId="0" fontId="2" fillId="0" borderId="9" xfId="0" applyFont="1" applyFill="1" applyBorder="1"/>
    <xf numFmtId="40" fontId="2" fillId="0" borderId="0" xfId="0" applyNumberFormat="1" applyFont="1" applyFill="1" applyBorder="1"/>
    <xf numFmtId="0" fontId="0" fillId="0" borderId="0" xfId="0" applyFill="1"/>
    <xf numFmtId="0" fontId="2" fillId="0" borderId="0" xfId="0" applyFont="1" applyFill="1" applyBorder="1"/>
    <xf numFmtId="0" fontId="0" fillId="0" borderId="0" xfId="0" applyFill="1" applyBorder="1"/>
    <xf numFmtId="0" fontId="8" fillId="0" borderId="0" xfId="0" applyFont="1"/>
    <xf numFmtId="0" fontId="9" fillId="0" borderId="1" xfId="0" applyFont="1" applyBorder="1" applyAlignment="1">
      <alignment horizontal="center"/>
    </xf>
    <xf numFmtId="14" fontId="2" fillId="0" borderId="0" xfId="0" applyNumberFormat="1" applyFont="1" applyAlignment="1">
      <alignment horizontal="right"/>
    </xf>
    <xf numFmtId="0" fontId="0" fillId="4" borderId="0" xfId="0" applyFill="1"/>
    <xf numFmtId="40" fontId="5" fillId="0" borderId="0" xfId="0" applyNumberFormat="1" applyFont="1" applyBorder="1" applyAlignment="1">
      <alignment horizontal="center"/>
    </xf>
    <xf numFmtId="38" fontId="2" fillId="0" borderId="0" xfId="0" applyNumberFormat="1" applyFont="1" applyBorder="1" applyAlignment="1">
      <alignment horizontal="center"/>
    </xf>
    <xf numFmtId="49" fontId="5" fillId="0" borderId="0" xfId="0" applyNumberFormat="1" applyFont="1" applyBorder="1"/>
    <xf numFmtId="0" fontId="0" fillId="2" borderId="0" xfId="0" applyFill="1"/>
    <xf numFmtId="0" fontId="2" fillId="0" borderId="0" xfId="0" applyFont="1" applyFill="1"/>
    <xf numFmtId="2" fontId="5" fillId="0" borderId="0" xfId="0" applyNumberFormat="1" applyFont="1"/>
    <xf numFmtId="2" fontId="5" fillId="0" borderId="0" xfId="0" applyNumberFormat="1" applyFont="1" applyFill="1"/>
    <xf numFmtId="2" fontId="5" fillId="0" borderId="1" xfId="0" applyNumberFormat="1" applyFont="1" applyBorder="1"/>
    <xf numFmtId="2" fontId="5" fillId="0" borderId="2" xfId="0" applyNumberFormat="1" applyFont="1" applyFill="1" applyBorder="1"/>
    <xf numFmtId="40" fontId="2" fillId="0" borderId="2" xfId="0" applyNumberFormat="1" applyFont="1" applyFill="1" applyBorder="1"/>
    <xf numFmtId="2" fontId="2" fillId="0" borderId="10" xfId="0" applyNumberFormat="1" applyFont="1" applyFill="1" applyBorder="1"/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5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0" borderId="4" xfId="0" applyFont="1" applyFill="1" applyBorder="1"/>
    <xf numFmtId="0" fontId="7" fillId="3" borderId="8" xfId="0" applyFont="1" applyFill="1" applyBorder="1" applyAlignment="1">
      <alignment horizontal="left" wrapText="1"/>
    </xf>
    <xf numFmtId="0" fontId="2" fillId="3" borderId="3" xfId="0" applyFont="1" applyFill="1" applyBorder="1"/>
    <xf numFmtId="40" fontId="2" fillId="3" borderId="0" xfId="0" applyNumberFormat="1" applyFont="1" applyFill="1"/>
    <xf numFmtId="40" fontId="2" fillId="3" borderId="3" xfId="0" applyNumberFormat="1" applyFont="1" applyFill="1" applyBorder="1"/>
    <xf numFmtId="0" fontId="2" fillId="3" borderId="4" xfId="0" applyFont="1" applyFill="1" applyBorder="1"/>
    <xf numFmtId="40" fontId="2" fillId="3" borderId="4" xfId="0" applyNumberFormat="1" applyFont="1" applyFill="1" applyBorder="1"/>
    <xf numFmtId="0" fontId="2" fillId="5" borderId="6" xfId="0" applyFont="1" applyFill="1" applyBorder="1"/>
    <xf numFmtId="40" fontId="2" fillId="5" borderId="2" xfId="0" applyNumberFormat="1" applyFont="1" applyFill="1" applyBorder="1"/>
    <xf numFmtId="40" fontId="2" fillId="5" borderId="6" xfId="0" applyNumberFormat="1" applyFont="1" applyFill="1" applyBorder="1"/>
    <xf numFmtId="0" fontId="2" fillId="5" borderId="2" xfId="0" applyFont="1" applyFill="1" applyBorder="1" applyAlignment="1">
      <alignment horizontal="left" wrapText="1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K71"/>
  <sheetViews>
    <sheetView tabSelected="1" zoomScale="130" zoomScaleNormal="130" workbookViewId="0">
      <selection activeCell="J6" sqref="J6"/>
    </sheetView>
  </sheetViews>
  <sheetFormatPr defaultRowHeight="14.4" x14ac:dyDescent="0.3"/>
  <cols>
    <col min="1" max="1" width="17.109375" customWidth="1"/>
    <col min="2" max="2" width="8" customWidth="1"/>
    <col min="3" max="3" width="7.88671875" customWidth="1"/>
    <col min="4" max="6" width="7.33203125" customWidth="1"/>
    <col min="7" max="7" width="7.6640625" customWidth="1"/>
    <col min="8" max="8" width="7.88671875" customWidth="1"/>
    <col min="9" max="9" width="7.33203125" customWidth="1"/>
    <col min="10" max="10" width="7.6640625" customWidth="1"/>
    <col min="11" max="11" width="7.88671875" customWidth="1"/>
    <col min="12" max="12" width="7.33203125" customWidth="1"/>
    <col min="13" max="13" width="7.44140625" customWidth="1"/>
    <col min="14" max="15" width="7.5546875" customWidth="1"/>
    <col min="16" max="17" width="9.5546875" customWidth="1"/>
    <col min="18" max="18" width="9.44140625" customWidth="1"/>
    <col min="19" max="115" width="8.88671875" style="24" customWidth="1"/>
  </cols>
  <sheetData>
    <row r="1" spans="1:115" ht="15.6" x14ac:dyDescent="0.3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</row>
    <row r="2" spans="1:115" ht="15.6" x14ac:dyDescent="0.3">
      <c r="A2" s="59" t="s">
        <v>61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</row>
    <row r="3" spans="1:115" ht="15.6" x14ac:dyDescent="0.3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115" ht="15.6" x14ac:dyDescent="0.3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115" ht="15.6" x14ac:dyDescent="0.3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7" spans="1:115" x14ac:dyDescent="0.3">
      <c r="A7" t="s">
        <v>53</v>
      </c>
      <c r="E7" s="27" t="s">
        <v>54</v>
      </c>
      <c r="S7" s="42" t="s">
        <v>47</v>
      </c>
      <c r="T7" s="43"/>
    </row>
    <row r="8" spans="1:115" s="1" customFormat="1" ht="15" customHeight="1" x14ac:dyDescent="0.25">
      <c r="A8" s="8"/>
      <c r="B8" s="4" t="s">
        <v>20</v>
      </c>
      <c r="C8" s="4">
        <v>1</v>
      </c>
      <c r="D8" s="4">
        <v>2</v>
      </c>
      <c r="E8" s="4">
        <v>3</v>
      </c>
      <c r="F8" s="4">
        <v>4</v>
      </c>
      <c r="G8" s="4">
        <v>5</v>
      </c>
      <c r="H8" s="4">
        <v>6</v>
      </c>
      <c r="I8" s="4">
        <v>7</v>
      </c>
      <c r="J8" s="4">
        <v>8</v>
      </c>
      <c r="K8" s="4">
        <v>9</v>
      </c>
      <c r="L8" s="4">
        <v>10</v>
      </c>
      <c r="M8" s="4">
        <v>11</v>
      </c>
      <c r="N8" s="4">
        <v>12</v>
      </c>
      <c r="O8" s="28" t="s">
        <v>56</v>
      </c>
      <c r="P8" s="5" t="s">
        <v>21</v>
      </c>
      <c r="Q8" s="5" t="s">
        <v>22</v>
      </c>
      <c r="R8" s="5" t="s">
        <v>23</v>
      </c>
      <c r="S8" s="44" t="s">
        <v>48</v>
      </c>
      <c r="T8" s="45" t="s">
        <v>50</v>
      </c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</row>
    <row r="9" spans="1:115" x14ac:dyDescent="0.3">
      <c r="A9" s="50" t="s">
        <v>1</v>
      </c>
      <c r="B9" s="51">
        <v>347.61</v>
      </c>
      <c r="C9" s="51">
        <v>360.96</v>
      </c>
      <c r="D9" s="51">
        <v>308</v>
      </c>
      <c r="E9" s="51">
        <v>352.14</v>
      </c>
      <c r="F9" s="51">
        <v>306.82</v>
      </c>
      <c r="G9" s="51">
        <v>352.71</v>
      </c>
      <c r="H9" s="51">
        <v>335</v>
      </c>
      <c r="I9" s="51">
        <v>333.8</v>
      </c>
      <c r="J9" s="51">
        <v>321.52999999999997</v>
      </c>
      <c r="K9" s="51">
        <v>341.86</v>
      </c>
      <c r="L9" s="51">
        <v>352.72</v>
      </c>
      <c r="M9" s="51">
        <v>315.95</v>
      </c>
      <c r="N9" s="51">
        <v>288.41000000000003</v>
      </c>
      <c r="O9" s="51"/>
      <c r="P9" s="52">
        <f t="shared" ref="P9:P17" si="0">SUM(B9:O9)</f>
        <v>4317.5099999999993</v>
      </c>
      <c r="Q9" s="52">
        <v>101.61</v>
      </c>
      <c r="R9" s="52">
        <f t="shared" ref="R9:R28" si="1">SUM(P9:Q9)</f>
        <v>4419.119999999999</v>
      </c>
      <c r="S9" s="23">
        <v>82.96</v>
      </c>
      <c r="T9" s="36"/>
    </row>
    <row r="10" spans="1:115" x14ac:dyDescent="0.3">
      <c r="A10" s="46" t="s">
        <v>41</v>
      </c>
      <c r="B10" s="3">
        <v>396.33</v>
      </c>
      <c r="C10" s="3">
        <v>334.22</v>
      </c>
      <c r="D10" s="3">
        <v>356.86</v>
      </c>
      <c r="E10" s="3">
        <v>338.81</v>
      </c>
      <c r="F10" s="3">
        <v>359.38</v>
      </c>
      <c r="G10" s="3">
        <v>346.14</v>
      </c>
      <c r="H10" s="3">
        <v>366.56</v>
      </c>
      <c r="I10" s="3">
        <v>360.35</v>
      </c>
      <c r="J10" s="3">
        <v>349.95</v>
      </c>
      <c r="K10" s="3">
        <v>354.86</v>
      </c>
      <c r="L10" s="3">
        <v>402.51</v>
      </c>
      <c r="M10" s="3">
        <v>363.04</v>
      </c>
      <c r="N10" s="3">
        <v>378.24</v>
      </c>
      <c r="O10" s="3"/>
      <c r="P10" s="11">
        <f t="shared" si="0"/>
        <v>4707.2499999999991</v>
      </c>
      <c r="Q10" s="11">
        <v>138.93</v>
      </c>
      <c r="R10" s="11">
        <f>SUM(P10:Q10)</f>
        <v>4846.1799999999994</v>
      </c>
      <c r="S10" s="23"/>
      <c r="T10" s="36"/>
    </row>
    <row r="11" spans="1:115" x14ac:dyDescent="0.3">
      <c r="A11" s="53" t="s">
        <v>42</v>
      </c>
      <c r="B11" s="51">
        <v>265.69</v>
      </c>
      <c r="C11" s="51">
        <v>215.54</v>
      </c>
      <c r="D11" s="51">
        <v>207.02</v>
      </c>
      <c r="E11" s="51">
        <v>230.77</v>
      </c>
      <c r="F11" s="51">
        <v>205.47</v>
      </c>
      <c r="G11" s="51">
        <v>238.88</v>
      </c>
      <c r="H11" s="51">
        <v>207.89</v>
      </c>
      <c r="I11" s="51">
        <v>208.04</v>
      </c>
      <c r="J11" s="51">
        <v>257.14</v>
      </c>
      <c r="K11" s="51">
        <v>256.89999999999998</v>
      </c>
      <c r="L11" s="51">
        <v>257.38</v>
      </c>
      <c r="M11" s="51">
        <v>251.55</v>
      </c>
      <c r="N11" s="51">
        <v>270.61</v>
      </c>
      <c r="O11" s="51"/>
      <c r="P11" s="54">
        <f t="shared" si="0"/>
        <v>3072.88</v>
      </c>
      <c r="Q11" s="54">
        <v>97.29</v>
      </c>
      <c r="R11" s="54">
        <f t="shared" si="1"/>
        <v>3170.17</v>
      </c>
      <c r="S11" s="23">
        <v>8.5</v>
      </c>
      <c r="T11" s="36"/>
    </row>
    <row r="12" spans="1:115" x14ac:dyDescent="0.3">
      <c r="A12" s="46" t="s">
        <v>2</v>
      </c>
      <c r="B12" s="3">
        <v>164.06</v>
      </c>
      <c r="C12" s="3">
        <v>125</v>
      </c>
      <c r="D12" s="3">
        <v>113.47</v>
      </c>
      <c r="E12" s="3">
        <v>122.35</v>
      </c>
      <c r="F12" s="3">
        <v>135.59</v>
      </c>
      <c r="G12" s="3">
        <v>117.42</v>
      </c>
      <c r="H12" s="3">
        <v>124.08</v>
      </c>
      <c r="I12" s="3">
        <v>122.03</v>
      </c>
      <c r="J12" s="3">
        <v>128.54</v>
      </c>
      <c r="K12" s="3">
        <v>122.89</v>
      </c>
      <c r="L12" s="3">
        <v>148.44</v>
      </c>
      <c r="M12" s="3">
        <v>124.15</v>
      </c>
      <c r="N12" s="3">
        <v>130.22</v>
      </c>
      <c r="O12" s="3"/>
      <c r="P12" s="11">
        <f t="shared" si="0"/>
        <v>1678.2400000000002</v>
      </c>
      <c r="Q12" s="11">
        <v>67.47</v>
      </c>
      <c r="R12" s="11">
        <f t="shared" si="1"/>
        <v>1745.7100000000003</v>
      </c>
      <c r="S12" s="23">
        <v>50.24</v>
      </c>
      <c r="T12" s="36"/>
    </row>
    <row r="13" spans="1:115" x14ac:dyDescent="0.3">
      <c r="A13" s="53" t="s">
        <v>3</v>
      </c>
      <c r="B13" s="51">
        <v>211.31</v>
      </c>
      <c r="C13" s="51">
        <v>223.62</v>
      </c>
      <c r="D13" s="51">
        <v>228.58</v>
      </c>
      <c r="E13" s="51">
        <v>236.82</v>
      </c>
      <c r="F13" s="51">
        <v>249.01</v>
      </c>
      <c r="G13" s="51">
        <v>213.02</v>
      </c>
      <c r="H13" s="51">
        <v>218.23</v>
      </c>
      <c r="I13" s="51">
        <v>215.58</v>
      </c>
      <c r="J13" s="51">
        <v>215.19</v>
      </c>
      <c r="K13" s="51">
        <v>211.55</v>
      </c>
      <c r="L13" s="51">
        <v>230.6</v>
      </c>
      <c r="M13" s="51">
        <v>208.74</v>
      </c>
      <c r="N13" s="51">
        <v>248.07</v>
      </c>
      <c r="O13" s="51"/>
      <c r="P13" s="54">
        <f t="shared" si="0"/>
        <v>2910.32</v>
      </c>
      <c r="Q13" s="54">
        <v>36.090000000000003</v>
      </c>
      <c r="R13" s="54">
        <f t="shared" si="1"/>
        <v>2946.4100000000003</v>
      </c>
      <c r="S13" s="23"/>
      <c r="T13" s="36"/>
    </row>
    <row r="14" spans="1:115" x14ac:dyDescent="0.3">
      <c r="A14" s="46" t="s">
        <v>4</v>
      </c>
      <c r="B14" s="3">
        <v>604.91</v>
      </c>
      <c r="C14" s="3">
        <v>644.23</v>
      </c>
      <c r="D14" s="3">
        <v>676.62</v>
      </c>
      <c r="E14" s="3">
        <v>678.52</v>
      </c>
      <c r="F14" s="3">
        <v>679.6</v>
      </c>
      <c r="G14" s="3">
        <v>678.4</v>
      </c>
      <c r="H14" s="3">
        <v>681.23</v>
      </c>
      <c r="I14" s="3">
        <v>717.23</v>
      </c>
      <c r="J14" s="3">
        <v>713.36</v>
      </c>
      <c r="K14" s="3">
        <v>686.69</v>
      </c>
      <c r="L14" s="3">
        <v>729.23</v>
      </c>
      <c r="M14" s="3">
        <v>754.16</v>
      </c>
      <c r="N14" s="3">
        <v>754.35</v>
      </c>
      <c r="O14" s="3"/>
      <c r="P14" s="11">
        <f t="shared" si="0"/>
        <v>8998.5299999999988</v>
      </c>
      <c r="Q14" s="11">
        <v>206.06</v>
      </c>
      <c r="R14" s="11">
        <f t="shared" si="1"/>
        <v>9204.5899999999983</v>
      </c>
      <c r="S14" s="23">
        <v>21.5</v>
      </c>
      <c r="T14" s="36"/>
    </row>
    <row r="15" spans="1:115" x14ac:dyDescent="0.3">
      <c r="A15" s="53" t="s">
        <v>49</v>
      </c>
      <c r="B15" s="51">
        <v>115.21</v>
      </c>
      <c r="C15" s="51">
        <v>108.92</v>
      </c>
      <c r="D15" s="51">
        <v>108.24</v>
      </c>
      <c r="E15" s="51">
        <v>101.99</v>
      </c>
      <c r="F15" s="51">
        <v>105.45</v>
      </c>
      <c r="G15" s="51">
        <v>112.59</v>
      </c>
      <c r="H15" s="51">
        <v>103.48</v>
      </c>
      <c r="I15" s="51">
        <v>129.96</v>
      </c>
      <c r="J15" s="51">
        <v>117.83</v>
      </c>
      <c r="K15" s="51">
        <v>151.49</v>
      </c>
      <c r="L15" s="51">
        <v>179.02</v>
      </c>
      <c r="M15" s="51">
        <v>126.78</v>
      </c>
      <c r="N15" s="51">
        <v>120.53</v>
      </c>
      <c r="O15" s="51"/>
      <c r="P15" s="54">
        <f t="shared" si="0"/>
        <v>1581.4900000000002</v>
      </c>
      <c r="Q15" s="54">
        <v>46.36</v>
      </c>
      <c r="R15" s="54">
        <f>SUM(P15:Q15)</f>
        <v>1627.8500000000001</v>
      </c>
      <c r="S15" s="23">
        <v>93.62</v>
      </c>
      <c r="T15" s="36"/>
    </row>
    <row r="16" spans="1:115" x14ac:dyDescent="0.3">
      <c r="A16" s="46" t="s">
        <v>5</v>
      </c>
      <c r="B16" s="3">
        <v>133.27000000000001</v>
      </c>
      <c r="C16" s="3">
        <v>146.79</v>
      </c>
      <c r="D16" s="3">
        <v>104.8</v>
      </c>
      <c r="E16" s="3">
        <v>129.04</v>
      </c>
      <c r="F16" s="3">
        <v>118.68</v>
      </c>
      <c r="G16" s="3">
        <v>132.46</v>
      </c>
      <c r="H16" s="3">
        <v>105.89</v>
      </c>
      <c r="I16" s="3">
        <v>151.22</v>
      </c>
      <c r="J16" s="3">
        <v>125.12</v>
      </c>
      <c r="K16" s="3">
        <v>194.61</v>
      </c>
      <c r="L16" s="3">
        <v>159.12</v>
      </c>
      <c r="M16" s="3">
        <v>161.97</v>
      </c>
      <c r="N16" s="3">
        <v>188.19</v>
      </c>
      <c r="O16" s="3"/>
      <c r="P16" s="11">
        <f t="shared" si="0"/>
        <v>1851.16</v>
      </c>
      <c r="Q16" s="11">
        <v>106.77</v>
      </c>
      <c r="R16" s="11">
        <f t="shared" si="1"/>
        <v>1957.93</v>
      </c>
      <c r="S16" s="23">
        <v>63.79</v>
      </c>
      <c r="T16" s="36"/>
    </row>
    <row r="17" spans="1:20" x14ac:dyDescent="0.3">
      <c r="A17" s="53" t="s">
        <v>6</v>
      </c>
      <c r="B17" s="51">
        <v>1095.9100000000001</v>
      </c>
      <c r="C17" s="51">
        <v>1150.3599999999999</v>
      </c>
      <c r="D17" s="51">
        <v>1123.3599999999999</v>
      </c>
      <c r="E17" s="51">
        <v>1037.07</v>
      </c>
      <c r="F17" s="51">
        <v>1042.69</v>
      </c>
      <c r="G17" s="51">
        <v>1004.6</v>
      </c>
      <c r="H17" s="51">
        <v>1055.03</v>
      </c>
      <c r="I17" s="51">
        <v>1019.57</v>
      </c>
      <c r="J17" s="51">
        <v>1044.22</v>
      </c>
      <c r="K17" s="51">
        <v>988.81</v>
      </c>
      <c r="L17" s="51">
        <v>980.92</v>
      </c>
      <c r="M17" s="51">
        <v>802.85</v>
      </c>
      <c r="N17" s="51">
        <v>720.16</v>
      </c>
      <c r="O17" s="51"/>
      <c r="P17" s="54">
        <f t="shared" si="0"/>
        <v>13065.55</v>
      </c>
      <c r="Q17" s="54">
        <v>533.53</v>
      </c>
      <c r="R17" s="54">
        <f t="shared" si="1"/>
        <v>13599.08</v>
      </c>
      <c r="S17" s="23">
        <v>284.37</v>
      </c>
      <c r="T17" s="37"/>
    </row>
    <row r="18" spans="1:20" x14ac:dyDescent="0.3">
      <c r="A18" s="46" t="s">
        <v>7</v>
      </c>
      <c r="B18" s="3">
        <v>501.43</v>
      </c>
      <c r="C18" s="3">
        <v>367.05</v>
      </c>
      <c r="D18" s="3">
        <v>391.06</v>
      </c>
      <c r="E18" s="3">
        <v>380.58</v>
      </c>
      <c r="F18" s="3">
        <v>415.47</v>
      </c>
      <c r="G18" s="3">
        <v>358.77</v>
      </c>
      <c r="H18" s="3">
        <v>405.21</v>
      </c>
      <c r="I18" s="3">
        <v>393.66</v>
      </c>
      <c r="J18" s="3">
        <v>411.94</v>
      </c>
      <c r="K18" s="3">
        <v>377.85</v>
      </c>
      <c r="L18" s="3">
        <v>481.35</v>
      </c>
      <c r="M18" s="3">
        <v>412.15</v>
      </c>
      <c r="N18" s="3">
        <v>431.48</v>
      </c>
      <c r="O18" s="3">
        <v>0.2</v>
      </c>
      <c r="P18" s="11">
        <f>SUM(B18:O18)</f>
        <v>5328.2</v>
      </c>
      <c r="Q18" s="11">
        <v>127</v>
      </c>
      <c r="R18" s="11">
        <f t="shared" si="1"/>
        <v>5455.2</v>
      </c>
      <c r="S18" s="23">
        <v>30.68</v>
      </c>
      <c r="T18" s="36"/>
    </row>
    <row r="19" spans="1:20" x14ac:dyDescent="0.3">
      <c r="A19" s="53" t="s">
        <v>8</v>
      </c>
      <c r="B19" s="51">
        <v>222.14</v>
      </c>
      <c r="C19" s="51">
        <v>154.72999999999999</v>
      </c>
      <c r="D19" s="51">
        <v>164.35</v>
      </c>
      <c r="E19" s="51">
        <v>176.6</v>
      </c>
      <c r="F19" s="51">
        <v>159.9</v>
      </c>
      <c r="G19" s="51">
        <v>152.68</v>
      </c>
      <c r="H19" s="51">
        <v>138.09</v>
      </c>
      <c r="I19" s="51">
        <v>150.68</v>
      </c>
      <c r="J19" s="51">
        <v>154.91</v>
      </c>
      <c r="K19" s="51">
        <v>163.4</v>
      </c>
      <c r="L19" s="51">
        <v>198.17</v>
      </c>
      <c r="M19" s="51">
        <v>161.41999999999999</v>
      </c>
      <c r="N19" s="51">
        <v>153.13999999999999</v>
      </c>
      <c r="O19" s="51"/>
      <c r="P19" s="54">
        <f t="shared" ref="P19:P20" si="2">SUM(B19:N19)</f>
        <v>2150.2100000000005</v>
      </c>
      <c r="Q19" s="54">
        <v>69.03</v>
      </c>
      <c r="R19" s="54">
        <f t="shared" si="1"/>
        <v>2219.2400000000007</v>
      </c>
      <c r="S19" s="23">
        <v>76.83</v>
      </c>
      <c r="T19" s="36"/>
    </row>
    <row r="20" spans="1:20" x14ac:dyDescent="0.3">
      <c r="A20" s="46" t="s">
        <v>9</v>
      </c>
      <c r="B20" s="3">
        <v>236.69</v>
      </c>
      <c r="C20" s="3">
        <v>225.35</v>
      </c>
      <c r="D20" s="3">
        <v>208.23</v>
      </c>
      <c r="E20" s="3">
        <v>213.24</v>
      </c>
      <c r="F20" s="3">
        <v>216.48</v>
      </c>
      <c r="G20" s="3">
        <v>183.68</v>
      </c>
      <c r="H20" s="3">
        <v>191.39</v>
      </c>
      <c r="I20" s="3">
        <v>193.03</v>
      </c>
      <c r="J20" s="3">
        <v>201.7</v>
      </c>
      <c r="K20" s="3">
        <v>224.96</v>
      </c>
      <c r="L20" s="3">
        <v>266.23</v>
      </c>
      <c r="M20" s="3">
        <v>249.94</v>
      </c>
      <c r="N20" s="3">
        <v>219.83</v>
      </c>
      <c r="O20" s="3"/>
      <c r="P20" s="11">
        <f t="shared" si="2"/>
        <v>2830.75</v>
      </c>
      <c r="Q20" s="11">
        <v>124.59</v>
      </c>
      <c r="R20" s="11">
        <f t="shared" si="1"/>
        <v>2955.34</v>
      </c>
      <c r="S20" s="23">
        <v>95.03</v>
      </c>
      <c r="T20" s="36"/>
    </row>
    <row r="21" spans="1:20" x14ac:dyDescent="0.3">
      <c r="A21" s="53" t="s">
        <v>10</v>
      </c>
      <c r="B21" s="51">
        <v>118.92</v>
      </c>
      <c r="C21" s="51">
        <v>86</v>
      </c>
      <c r="D21" s="51">
        <v>96.83</v>
      </c>
      <c r="E21" s="51">
        <v>82</v>
      </c>
      <c r="F21" s="51">
        <v>87.79</v>
      </c>
      <c r="G21" s="51">
        <v>84.09</v>
      </c>
      <c r="H21" s="51">
        <v>84.66</v>
      </c>
      <c r="I21" s="51">
        <v>94.58</v>
      </c>
      <c r="J21" s="51">
        <v>85.8</v>
      </c>
      <c r="K21" s="51">
        <v>109.78</v>
      </c>
      <c r="L21" s="51">
        <v>92.54</v>
      </c>
      <c r="M21" s="51">
        <v>106.43</v>
      </c>
      <c r="N21" s="51">
        <v>113.13</v>
      </c>
      <c r="O21" s="51"/>
      <c r="P21" s="54">
        <f t="shared" ref="P21:P27" si="3">SUM(B21:O21)</f>
        <v>1242.5499999999997</v>
      </c>
      <c r="Q21" s="54">
        <v>34.700000000000003</v>
      </c>
      <c r="R21" s="54">
        <f t="shared" si="1"/>
        <v>1277.2499999999998</v>
      </c>
      <c r="S21" s="23">
        <v>18.63</v>
      </c>
      <c r="T21" s="37"/>
    </row>
    <row r="22" spans="1:20" x14ac:dyDescent="0.3">
      <c r="A22" s="46" t="s">
        <v>11</v>
      </c>
      <c r="B22" s="3">
        <v>828.9</v>
      </c>
      <c r="C22" s="3">
        <v>681.3</v>
      </c>
      <c r="D22" s="3">
        <v>671</v>
      </c>
      <c r="E22" s="3">
        <v>652.96</v>
      </c>
      <c r="F22" s="3">
        <v>642.94000000000005</v>
      </c>
      <c r="G22" s="3">
        <v>638.55999999999995</v>
      </c>
      <c r="H22" s="3">
        <v>628.64</v>
      </c>
      <c r="I22" s="3">
        <v>659.96</v>
      </c>
      <c r="J22" s="3">
        <v>613.29999999999995</v>
      </c>
      <c r="K22" s="3">
        <v>708.68</v>
      </c>
      <c r="L22" s="3">
        <v>767.22</v>
      </c>
      <c r="M22" s="3">
        <v>654.38</v>
      </c>
      <c r="N22" s="3">
        <v>632.16999999999996</v>
      </c>
      <c r="O22" s="3"/>
      <c r="P22" s="11">
        <f t="shared" si="3"/>
        <v>8780.01</v>
      </c>
      <c r="Q22" s="11">
        <v>440.22</v>
      </c>
      <c r="R22" s="11">
        <f t="shared" si="1"/>
        <v>9220.23</v>
      </c>
      <c r="S22" s="23">
        <v>196.29</v>
      </c>
      <c r="T22" s="36"/>
    </row>
    <row r="23" spans="1:20" x14ac:dyDescent="0.3">
      <c r="A23" s="53" t="s">
        <v>12</v>
      </c>
      <c r="B23" s="51">
        <v>313.64</v>
      </c>
      <c r="C23" s="51">
        <v>254.9</v>
      </c>
      <c r="D23" s="51">
        <v>259.83999999999997</v>
      </c>
      <c r="E23" s="51">
        <v>249.35</v>
      </c>
      <c r="F23" s="51">
        <v>256.63</v>
      </c>
      <c r="G23" s="51">
        <v>252.69</v>
      </c>
      <c r="H23" s="51">
        <v>247.6</v>
      </c>
      <c r="I23" s="51">
        <v>255.41</v>
      </c>
      <c r="J23" s="51">
        <v>250.73</v>
      </c>
      <c r="K23" s="51">
        <v>265.76</v>
      </c>
      <c r="L23" s="51">
        <v>284.25</v>
      </c>
      <c r="M23" s="51">
        <v>252.58</v>
      </c>
      <c r="N23" s="51">
        <v>279.7</v>
      </c>
      <c r="O23" s="51"/>
      <c r="P23" s="54">
        <f t="shared" si="3"/>
        <v>3423.079999999999</v>
      </c>
      <c r="Q23" s="54">
        <v>68.36</v>
      </c>
      <c r="R23" s="54">
        <f t="shared" si="1"/>
        <v>3491.4399999999991</v>
      </c>
      <c r="S23" s="23">
        <v>16</v>
      </c>
      <c r="T23" s="36"/>
    </row>
    <row r="24" spans="1:20" x14ac:dyDescent="0.3">
      <c r="A24" s="46" t="s">
        <v>13</v>
      </c>
      <c r="B24" s="3">
        <v>211.66</v>
      </c>
      <c r="C24" s="3">
        <v>183.22</v>
      </c>
      <c r="D24" s="3">
        <v>184.71</v>
      </c>
      <c r="E24" s="3">
        <v>194.4</v>
      </c>
      <c r="F24" s="3">
        <v>200.96</v>
      </c>
      <c r="G24" s="3">
        <v>202.43</v>
      </c>
      <c r="H24" s="3">
        <v>209.21</v>
      </c>
      <c r="I24" s="3">
        <v>195.46</v>
      </c>
      <c r="J24" s="3">
        <v>197.37</v>
      </c>
      <c r="K24" s="3">
        <v>301.58</v>
      </c>
      <c r="L24" s="3">
        <v>306.52999999999997</v>
      </c>
      <c r="M24" s="3">
        <v>258.01</v>
      </c>
      <c r="N24" s="3">
        <v>282.77999999999997</v>
      </c>
      <c r="O24" s="3"/>
      <c r="P24" s="11">
        <f t="shared" si="3"/>
        <v>2928.3199999999997</v>
      </c>
      <c r="Q24" s="11">
        <v>83.44</v>
      </c>
      <c r="R24" s="11">
        <f t="shared" si="1"/>
        <v>3011.7599999999998</v>
      </c>
      <c r="S24" s="23">
        <v>78.760000000000005</v>
      </c>
      <c r="T24" s="36"/>
    </row>
    <row r="25" spans="1:20" x14ac:dyDescent="0.3">
      <c r="A25" s="53" t="s">
        <v>14</v>
      </c>
      <c r="B25" s="51">
        <v>746.67</v>
      </c>
      <c r="C25" s="51">
        <v>595.63</v>
      </c>
      <c r="D25" s="51">
        <v>532.33000000000004</v>
      </c>
      <c r="E25" s="51">
        <v>556.39</v>
      </c>
      <c r="F25" s="51">
        <v>560.49</v>
      </c>
      <c r="G25" s="51">
        <v>582.87</v>
      </c>
      <c r="H25" s="51">
        <v>527.99</v>
      </c>
      <c r="I25" s="51">
        <v>550.53</v>
      </c>
      <c r="J25" s="51">
        <v>525.57000000000005</v>
      </c>
      <c r="K25" s="51">
        <v>591.94000000000005</v>
      </c>
      <c r="L25" s="51">
        <v>576.46</v>
      </c>
      <c r="M25" s="51">
        <v>607.89</v>
      </c>
      <c r="N25" s="51">
        <v>627.41999999999996</v>
      </c>
      <c r="O25" s="51"/>
      <c r="P25" s="54">
        <f t="shared" si="3"/>
        <v>7582.18</v>
      </c>
      <c r="Q25" s="54">
        <v>171.76</v>
      </c>
      <c r="R25" s="54">
        <f t="shared" si="1"/>
        <v>7753.9400000000005</v>
      </c>
      <c r="S25" s="23">
        <v>38.200000000000003</v>
      </c>
      <c r="T25" s="36"/>
    </row>
    <row r="26" spans="1:20" x14ac:dyDescent="0.3">
      <c r="A26" s="46" t="s">
        <v>15</v>
      </c>
      <c r="B26" s="3">
        <v>205.87</v>
      </c>
      <c r="C26" s="3">
        <v>159.6</v>
      </c>
      <c r="D26" s="3">
        <v>184.2</v>
      </c>
      <c r="E26" s="3">
        <v>158.30000000000001</v>
      </c>
      <c r="F26" s="3">
        <v>165.33</v>
      </c>
      <c r="G26" s="3">
        <v>171.26</v>
      </c>
      <c r="H26" s="3">
        <v>149.43</v>
      </c>
      <c r="I26" s="3">
        <v>145.41</v>
      </c>
      <c r="J26" s="3">
        <v>157.49</v>
      </c>
      <c r="K26" s="3">
        <v>185.04</v>
      </c>
      <c r="L26" s="3">
        <v>242.68</v>
      </c>
      <c r="M26" s="3">
        <v>183.66</v>
      </c>
      <c r="N26" s="3">
        <v>201.41</v>
      </c>
      <c r="O26" s="3"/>
      <c r="P26" s="11">
        <f t="shared" si="3"/>
        <v>2309.6799999999998</v>
      </c>
      <c r="Q26" s="11">
        <v>97.59</v>
      </c>
      <c r="R26" s="11">
        <f t="shared" si="1"/>
        <v>2407.27</v>
      </c>
      <c r="S26" s="23">
        <v>91.44</v>
      </c>
      <c r="T26" s="36"/>
    </row>
    <row r="27" spans="1:20" x14ac:dyDescent="0.3">
      <c r="A27" s="53" t="s">
        <v>16</v>
      </c>
      <c r="B27" s="51">
        <v>279.85000000000002</v>
      </c>
      <c r="C27" s="51">
        <v>194.1</v>
      </c>
      <c r="D27" s="51">
        <v>231.99</v>
      </c>
      <c r="E27" s="51">
        <v>246.24</v>
      </c>
      <c r="F27" s="51">
        <v>241.48</v>
      </c>
      <c r="G27" s="51">
        <v>212.42</v>
      </c>
      <c r="H27" s="51">
        <v>224.4</v>
      </c>
      <c r="I27" s="51">
        <v>235.13</v>
      </c>
      <c r="J27" s="51">
        <v>251</v>
      </c>
      <c r="K27" s="51">
        <v>242.64</v>
      </c>
      <c r="L27" s="51">
        <v>228.66</v>
      </c>
      <c r="M27" s="51">
        <v>237.94</v>
      </c>
      <c r="N27" s="51">
        <v>232.54</v>
      </c>
      <c r="O27" s="51"/>
      <c r="P27" s="54">
        <f t="shared" si="3"/>
        <v>3058.39</v>
      </c>
      <c r="Q27" s="54">
        <v>99.08</v>
      </c>
      <c r="R27" s="54">
        <f t="shared" si="1"/>
        <v>3157.47</v>
      </c>
      <c r="S27" s="23">
        <v>28.3</v>
      </c>
      <c r="T27" s="36"/>
    </row>
    <row r="28" spans="1:20" x14ac:dyDescent="0.3">
      <c r="A28" s="47" t="s">
        <v>17</v>
      </c>
      <c r="B28" s="6">
        <v>294.26</v>
      </c>
      <c r="C28" s="6">
        <v>251.01</v>
      </c>
      <c r="D28" s="6">
        <v>259.07</v>
      </c>
      <c r="E28" s="6">
        <v>265.7</v>
      </c>
      <c r="F28" s="6">
        <v>280.01</v>
      </c>
      <c r="G28" s="6">
        <v>295.04000000000002</v>
      </c>
      <c r="H28" s="6">
        <v>259.14</v>
      </c>
      <c r="I28" s="6">
        <v>256.79000000000002</v>
      </c>
      <c r="J28" s="6">
        <v>305.18</v>
      </c>
      <c r="K28" s="6">
        <v>303.77999999999997</v>
      </c>
      <c r="L28" s="6">
        <v>320.18</v>
      </c>
      <c r="M28" s="6">
        <v>316.95</v>
      </c>
      <c r="N28" s="6">
        <v>289.99</v>
      </c>
      <c r="O28" s="6"/>
      <c r="P28" s="12">
        <f>SUM(B28:O28)</f>
        <v>3697.0999999999995</v>
      </c>
      <c r="Q28" s="12">
        <v>180.77</v>
      </c>
      <c r="R28" s="12">
        <f t="shared" si="1"/>
        <v>3877.8699999999994</v>
      </c>
      <c r="S28" s="23"/>
      <c r="T28" s="38"/>
    </row>
    <row r="29" spans="1:20" x14ac:dyDescent="0.3">
      <c r="A29" s="55" t="s">
        <v>18</v>
      </c>
      <c r="B29" s="56">
        <f>SUM(B9:B28)</f>
        <v>7294.33</v>
      </c>
      <c r="C29" s="56">
        <f t="shared" ref="C29:N29" si="4">SUM(C9:C28)</f>
        <v>6462.5300000000016</v>
      </c>
      <c r="D29" s="56">
        <f t="shared" si="4"/>
        <v>6410.5599999999995</v>
      </c>
      <c r="E29" s="56">
        <f t="shared" si="4"/>
        <v>6403.2699999999995</v>
      </c>
      <c r="F29" s="56">
        <f t="shared" si="4"/>
        <v>6430.17</v>
      </c>
      <c r="G29" s="56">
        <f t="shared" si="4"/>
        <v>6330.71</v>
      </c>
      <c r="H29" s="56">
        <f t="shared" si="4"/>
        <v>6263.1500000000005</v>
      </c>
      <c r="I29" s="56">
        <f t="shared" si="4"/>
        <v>6388.4199999999992</v>
      </c>
      <c r="J29" s="56">
        <f t="shared" si="4"/>
        <v>6427.869999999999</v>
      </c>
      <c r="K29" s="56">
        <f t="shared" si="4"/>
        <v>6785.0700000000006</v>
      </c>
      <c r="L29" s="56">
        <f t="shared" si="4"/>
        <v>7204.2100000000009</v>
      </c>
      <c r="M29" s="56">
        <f t="shared" si="4"/>
        <v>6550.54</v>
      </c>
      <c r="N29" s="56">
        <f t="shared" si="4"/>
        <v>6562.369999999999</v>
      </c>
      <c r="O29" s="56">
        <f>SUM(O9:O28)</f>
        <v>0.2</v>
      </c>
      <c r="P29" s="57">
        <f>SUM(P9:P28)</f>
        <v>85513.39999999998</v>
      </c>
      <c r="Q29" s="57">
        <f>SUM(Q9:Q28)</f>
        <v>2830.65</v>
      </c>
      <c r="R29" s="57">
        <f>SUM(R9:R28)</f>
        <v>88344.049999999988</v>
      </c>
      <c r="S29" s="39">
        <f t="shared" ref="S29:T29" si="5">SUM(S9:S28)</f>
        <v>1275.1400000000001</v>
      </c>
      <c r="T29" s="39">
        <f t="shared" si="5"/>
        <v>0</v>
      </c>
    </row>
    <row r="30" spans="1:20" s="24" customFormat="1" x14ac:dyDescent="0.3">
      <c r="A30" s="22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9"/>
    </row>
    <row r="31" spans="1:20" s="26" customFormat="1" x14ac:dyDescent="0.3">
      <c r="A31" s="25"/>
      <c r="B31" s="23"/>
      <c r="C31" s="23"/>
      <c r="D31" s="23"/>
      <c r="E31" s="23"/>
      <c r="F31" s="23"/>
      <c r="G31" s="3" t="s">
        <v>58</v>
      </c>
      <c r="H31" s="23"/>
      <c r="I31" s="23"/>
      <c r="J31" s="23"/>
      <c r="K31" s="23"/>
      <c r="L31" s="23"/>
      <c r="M31" s="7"/>
      <c r="N31" s="7"/>
      <c r="O31" s="7"/>
      <c r="P31" s="7"/>
      <c r="Q31" s="18"/>
      <c r="R31" s="18" t="s">
        <v>60</v>
      </c>
    </row>
    <row r="32" spans="1:20" s="26" customFormat="1" x14ac:dyDescent="0.3">
      <c r="A32" s="25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3"/>
      <c r="N32" s="3"/>
      <c r="O32" s="3"/>
      <c r="P32" s="3"/>
      <c r="Q32" s="29"/>
    </row>
    <row r="33" spans="1:115" s="26" customFormat="1" x14ac:dyDescent="0.3">
      <c r="A33" s="25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</row>
    <row r="34" spans="1:115" x14ac:dyDescent="0.3">
      <c r="A34" s="21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15" x14ac:dyDescent="0.3">
      <c r="A35" s="17" t="s">
        <v>55</v>
      </c>
      <c r="R35" s="3"/>
      <c r="S35" s="42" t="s">
        <v>47</v>
      </c>
    </row>
    <row r="36" spans="1:115" x14ac:dyDescent="0.3">
      <c r="A36" s="8"/>
      <c r="B36" s="4" t="s">
        <v>20</v>
      </c>
      <c r="C36" s="4">
        <v>1</v>
      </c>
      <c r="D36" s="4">
        <v>2</v>
      </c>
      <c r="E36" s="4">
        <v>3</v>
      </c>
      <c r="F36" s="4">
        <v>4</v>
      </c>
      <c r="G36" s="4">
        <v>5</v>
      </c>
      <c r="H36" s="4">
        <v>6</v>
      </c>
      <c r="I36" s="4">
        <v>7</v>
      </c>
      <c r="J36" s="4">
        <v>8</v>
      </c>
      <c r="K36" s="4">
        <v>9</v>
      </c>
      <c r="L36" s="4">
        <v>10</v>
      </c>
      <c r="M36" s="4">
        <v>11</v>
      </c>
      <c r="N36" s="4">
        <v>12</v>
      </c>
      <c r="O36" s="4" t="s">
        <v>57</v>
      </c>
      <c r="P36" s="5" t="s">
        <v>21</v>
      </c>
      <c r="Q36" s="5" t="s">
        <v>22</v>
      </c>
      <c r="R36" s="5" t="s">
        <v>23</v>
      </c>
      <c r="S36" s="44" t="s">
        <v>48</v>
      </c>
    </row>
    <row r="37" spans="1:115" x14ac:dyDescent="0.3">
      <c r="A37" s="50" t="s">
        <v>1</v>
      </c>
      <c r="B37" s="51">
        <v>8</v>
      </c>
      <c r="C37" s="51">
        <v>21.95</v>
      </c>
      <c r="D37" s="51">
        <v>13</v>
      </c>
      <c r="E37" s="51">
        <v>19.88</v>
      </c>
      <c r="F37" s="51">
        <v>13.79</v>
      </c>
      <c r="G37" s="51">
        <v>14.95</v>
      </c>
      <c r="H37" s="51">
        <v>19.41</v>
      </c>
      <c r="I37" s="51">
        <v>14.52</v>
      </c>
      <c r="J37" s="51">
        <v>12.84</v>
      </c>
      <c r="K37" s="51">
        <v>15</v>
      </c>
      <c r="L37" s="51">
        <v>15.84</v>
      </c>
      <c r="M37" s="51">
        <v>2.99</v>
      </c>
      <c r="N37" s="51">
        <v>15.7</v>
      </c>
      <c r="O37" s="51"/>
      <c r="P37" s="52">
        <f>SUM(B37:O37)</f>
        <v>187.87</v>
      </c>
      <c r="Q37" s="52">
        <v>3.07</v>
      </c>
      <c r="R37" s="51">
        <f t="shared" ref="R37:R59" si="6">SUM(P37:Q37)</f>
        <v>190.94</v>
      </c>
      <c r="S37" s="23"/>
    </row>
    <row r="38" spans="1:115" x14ac:dyDescent="0.3">
      <c r="A38" s="48" t="s">
        <v>24</v>
      </c>
      <c r="B38" s="9">
        <v>101.96</v>
      </c>
      <c r="C38" s="9">
        <v>81.87</v>
      </c>
      <c r="D38" s="9">
        <v>83.94</v>
      </c>
      <c r="E38" s="9">
        <v>84.94</v>
      </c>
      <c r="F38" s="9">
        <v>91.62</v>
      </c>
      <c r="G38" s="9">
        <v>81.349999999999994</v>
      </c>
      <c r="H38" s="9">
        <v>78.73</v>
      </c>
      <c r="I38" s="9">
        <v>87.66</v>
      </c>
      <c r="J38" s="9">
        <v>76.61</v>
      </c>
      <c r="K38" s="9"/>
      <c r="L38" s="9"/>
      <c r="M38" s="9"/>
      <c r="N38" s="9"/>
      <c r="O38" s="9"/>
      <c r="P38" s="15">
        <f t="shared" ref="P38:P59" si="7">SUM(B38:O38)</f>
        <v>768.68</v>
      </c>
      <c r="Q38" s="15">
        <v>2.3199999999999998</v>
      </c>
      <c r="R38" s="9">
        <f t="shared" si="6"/>
        <v>771</v>
      </c>
      <c r="S38" s="23"/>
    </row>
    <row r="39" spans="1:115" s="30" customFormat="1" x14ac:dyDescent="0.3">
      <c r="A39" s="53" t="s">
        <v>44</v>
      </c>
      <c r="B39" s="51"/>
      <c r="C39" s="51"/>
      <c r="D39" s="51"/>
      <c r="E39" s="51"/>
      <c r="F39" s="51"/>
      <c r="G39" s="51"/>
      <c r="H39" s="51"/>
      <c r="I39" s="51"/>
      <c r="J39" s="51"/>
      <c r="K39" s="51">
        <v>90.59</v>
      </c>
      <c r="L39" s="51">
        <v>56.25</v>
      </c>
      <c r="M39" s="51">
        <v>48.25</v>
      </c>
      <c r="N39" s="51">
        <v>22.63</v>
      </c>
      <c r="O39" s="51"/>
      <c r="P39" s="54">
        <f t="shared" si="7"/>
        <v>217.72</v>
      </c>
      <c r="Q39" s="54">
        <v>4.41</v>
      </c>
      <c r="R39" s="51">
        <f t="shared" si="6"/>
        <v>222.13</v>
      </c>
      <c r="S39" s="35">
        <v>217.72</v>
      </c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</row>
    <row r="40" spans="1:115" x14ac:dyDescent="0.3">
      <c r="A40" s="48" t="s">
        <v>25</v>
      </c>
      <c r="B40" s="9">
        <v>19</v>
      </c>
      <c r="C40" s="9">
        <v>23</v>
      </c>
      <c r="D40" s="9">
        <v>23</v>
      </c>
      <c r="E40" s="9">
        <v>22.94</v>
      </c>
      <c r="F40" s="9">
        <v>23.72</v>
      </c>
      <c r="G40" s="9">
        <v>23.59</v>
      </c>
      <c r="H40" s="9">
        <v>25.06</v>
      </c>
      <c r="I40" s="9">
        <v>19.28</v>
      </c>
      <c r="J40" s="9">
        <v>25.64</v>
      </c>
      <c r="K40" s="9">
        <v>25.48</v>
      </c>
      <c r="L40" s="9">
        <v>20.82</v>
      </c>
      <c r="M40" s="9">
        <v>30.91</v>
      </c>
      <c r="N40" s="9">
        <v>26.84</v>
      </c>
      <c r="O40" s="9"/>
      <c r="P40" s="15">
        <f t="shared" si="7"/>
        <v>309.27999999999997</v>
      </c>
      <c r="Q40" s="15">
        <v>4.01</v>
      </c>
      <c r="R40" s="9">
        <f t="shared" si="6"/>
        <v>313.28999999999996</v>
      </c>
      <c r="S40" s="23">
        <v>5</v>
      </c>
    </row>
    <row r="41" spans="1:115" x14ac:dyDescent="0.3">
      <c r="A41" s="53" t="s">
        <v>40</v>
      </c>
      <c r="B41" s="51">
        <v>108.92</v>
      </c>
      <c r="C41" s="51">
        <v>84</v>
      </c>
      <c r="D41" s="51">
        <v>84</v>
      </c>
      <c r="E41" s="51">
        <v>82.51</v>
      </c>
      <c r="F41" s="51">
        <v>84.37</v>
      </c>
      <c r="G41" s="51">
        <v>86.44</v>
      </c>
      <c r="H41" s="51">
        <v>77.09</v>
      </c>
      <c r="I41" s="51">
        <v>86.93</v>
      </c>
      <c r="J41" s="51">
        <v>80.55</v>
      </c>
      <c r="K41" s="51"/>
      <c r="L41" s="51"/>
      <c r="M41" s="51"/>
      <c r="N41" s="51"/>
      <c r="O41" s="51"/>
      <c r="P41" s="54">
        <f t="shared" si="7"/>
        <v>774.81</v>
      </c>
      <c r="Q41" s="54">
        <v>3.19</v>
      </c>
      <c r="R41" s="51">
        <f t="shared" si="6"/>
        <v>778</v>
      </c>
      <c r="S41" s="23"/>
    </row>
    <row r="42" spans="1:115" x14ac:dyDescent="0.3">
      <c r="A42" s="48" t="s">
        <v>26</v>
      </c>
      <c r="B42" s="9">
        <v>107</v>
      </c>
      <c r="C42" s="9">
        <v>83.92</v>
      </c>
      <c r="D42" s="9">
        <v>83.96</v>
      </c>
      <c r="E42" s="9">
        <v>83.77</v>
      </c>
      <c r="F42" s="9">
        <v>84.2</v>
      </c>
      <c r="G42" s="9">
        <v>84.13</v>
      </c>
      <c r="H42" s="9">
        <v>82.47</v>
      </c>
      <c r="I42" s="9">
        <v>83.5</v>
      </c>
      <c r="J42" s="9">
        <v>84.16</v>
      </c>
      <c r="K42" s="9"/>
      <c r="L42" s="9"/>
      <c r="M42" s="9"/>
      <c r="N42" s="9"/>
      <c r="O42" s="9"/>
      <c r="P42" s="15">
        <f t="shared" si="7"/>
        <v>777.11</v>
      </c>
      <c r="Q42" s="15">
        <v>4.8899999999999997</v>
      </c>
      <c r="R42" s="9">
        <f t="shared" si="6"/>
        <v>782</v>
      </c>
      <c r="S42" s="23"/>
    </row>
    <row r="43" spans="1:115" x14ac:dyDescent="0.3">
      <c r="A43" s="53" t="s">
        <v>27</v>
      </c>
      <c r="B43" s="51">
        <v>47.34</v>
      </c>
      <c r="C43" s="51">
        <v>49</v>
      </c>
      <c r="D43" s="51">
        <v>47.84</v>
      </c>
      <c r="E43" s="51">
        <v>45.68</v>
      </c>
      <c r="F43" s="51">
        <v>44.44</v>
      </c>
      <c r="G43" s="51">
        <v>46.68</v>
      </c>
      <c r="H43" s="51"/>
      <c r="I43" s="51"/>
      <c r="J43" s="51"/>
      <c r="K43" s="51"/>
      <c r="L43" s="51"/>
      <c r="M43" s="51"/>
      <c r="N43" s="51"/>
      <c r="O43" s="51"/>
      <c r="P43" s="54">
        <f t="shared" si="7"/>
        <v>280.98</v>
      </c>
      <c r="Q43" s="54">
        <v>1.52</v>
      </c>
      <c r="R43" s="51">
        <f>SUM(P43:Q43)</f>
        <v>282.5</v>
      </c>
      <c r="S43" s="23"/>
    </row>
    <row r="44" spans="1:115" x14ac:dyDescent="0.3">
      <c r="A44" s="48" t="s">
        <v>45</v>
      </c>
      <c r="B44" s="9"/>
      <c r="C44" s="9"/>
      <c r="D44" s="9"/>
      <c r="E44" s="9"/>
      <c r="F44" s="9"/>
      <c r="G44" s="9"/>
      <c r="H44" s="9"/>
      <c r="I44" s="9"/>
      <c r="J44" s="9"/>
      <c r="K44" s="9">
        <v>147.22</v>
      </c>
      <c r="L44" s="9">
        <v>164.48</v>
      </c>
      <c r="M44" s="9">
        <v>139.53</v>
      </c>
      <c r="N44" s="9">
        <v>124.31</v>
      </c>
      <c r="O44" s="9"/>
      <c r="P44" s="15">
        <f t="shared" si="7"/>
        <v>575.54</v>
      </c>
      <c r="Q44" s="15">
        <v>2.79</v>
      </c>
      <c r="R44" s="9">
        <f t="shared" si="6"/>
        <v>578.32999999999993</v>
      </c>
      <c r="S44" s="23"/>
    </row>
    <row r="45" spans="1:115" s="34" customFormat="1" x14ac:dyDescent="0.3">
      <c r="A45" s="53" t="s">
        <v>28</v>
      </c>
      <c r="B45" s="51">
        <v>30.7</v>
      </c>
      <c r="C45" s="51">
        <v>25.89</v>
      </c>
      <c r="D45" s="51">
        <v>21</v>
      </c>
      <c r="E45" s="51">
        <v>25.92</v>
      </c>
      <c r="F45" s="51">
        <v>23.89</v>
      </c>
      <c r="G45" s="51">
        <v>18.899999999999999</v>
      </c>
      <c r="H45" s="51">
        <v>28.87</v>
      </c>
      <c r="I45" s="51">
        <v>26.8</v>
      </c>
      <c r="J45" s="51">
        <v>23.8</v>
      </c>
      <c r="K45" s="51">
        <v>37.9</v>
      </c>
      <c r="L45" s="51">
        <v>26.94</v>
      </c>
      <c r="M45" s="51">
        <v>28.76</v>
      </c>
      <c r="N45" s="51">
        <v>16.5</v>
      </c>
      <c r="O45" s="51"/>
      <c r="P45" s="54">
        <f t="shared" si="7"/>
        <v>335.87</v>
      </c>
      <c r="Q45" s="54">
        <v>1.73</v>
      </c>
      <c r="R45" s="51">
        <f t="shared" si="6"/>
        <v>337.6</v>
      </c>
      <c r="S45" s="23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</row>
    <row r="46" spans="1:115" s="24" customFormat="1" x14ac:dyDescent="0.3">
      <c r="A46" s="48" t="s">
        <v>29</v>
      </c>
      <c r="B46" s="9">
        <v>101.7</v>
      </c>
      <c r="C46" s="9">
        <v>70.8</v>
      </c>
      <c r="D46" s="9">
        <v>68.75</v>
      </c>
      <c r="E46" s="9">
        <v>55.58</v>
      </c>
      <c r="F46" s="9">
        <v>54.08</v>
      </c>
      <c r="G46" s="9">
        <v>55.09</v>
      </c>
      <c r="H46" s="9">
        <v>48.82</v>
      </c>
      <c r="I46" s="9">
        <v>42.25</v>
      </c>
      <c r="J46" s="9">
        <v>51.37</v>
      </c>
      <c r="K46" s="9"/>
      <c r="L46" s="9"/>
      <c r="M46" s="9"/>
      <c r="N46" s="9"/>
      <c r="O46" s="9"/>
      <c r="P46" s="15">
        <f t="shared" si="7"/>
        <v>548.43999999999994</v>
      </c>
      <c r="Q46" s="15">
        <v>4.5599999999999996</v>
      </c>
      <c r="R46" s="9">
        <f t="shared" si="6"/>
        <v>552.99999999999989</v>
      </c>
      <c r="S46" s="23"/>
    </row>
    <row r="47" spans="1:115" s="34" customFormat="1" x14ac:dyDescent="0.3">
      <c r="A47" s="53" t="s">
        <v>30</v>
      </c>
      <c r="B47" s="51"/>
      <c r="C47" s="51"/>
      <c r="D47" s="51"/>
      <c r="E47" s="51"/>
      <c r="F47" s="51">
        <v>2</v>
      </c>
      <c r="G47" s="51">
        <v>4</v>
      </c>
      <c r="H47" s="51">
        <v>5</v>
      </c>
      <c r="I47" s="51">
        <v>18</v>
      </c>
      <c r="J47" s="51">
        <v>28.5</v>
      </c>
      <c r="K47" s="51">
        <v>138.69999999999999</v>
      </c>
      <c r="L47" s="51">
        <v>76.930000000000007</v>
      </c>
      <c r="M47" s="51">
        <v>31.93</v>
      </c>
      <c r="N47" s="51">
        <v>13.32</v>
      </c>
      <c r="O47" s="51"/>
      <c r="P47" s="54">
        <f t="shared" si="7"/>
        <v>318.38</v>
      </c>
      <c r="Q47" s="54">
        <v>0</v>
      </c>
      <c r="R47" s="51">
        <f t="shared" si="6"/>
        <v>318.38</v>
      </c>
      <c r="S47" s="23">
        <v>318.38</v>
      </c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4"/>
      <c r="DD47" s="24"/>
      <c r="DE47" s="24"/>
      <c r="DF47" s="24"/>
      <c r="DG47" s="24"/>
      <c r="DH47" s="24"/>
      <c r="DI47" s="24"/>
      <c r="DJ47" s="24"/>
      <c r="DK47" s="24"/>
    </row>
    <row r="48" spans="1:115" s="34" customFormat="1" x14ac:dyDescent="0.3">
      <c r="A48" s="48" t="s">
        <v>31</v>
      </c>
      <c r="B48" s="9">
        <v>55</v>
      </c>
      <c r="C48" s="9">
        <v>45</v>
      </c>
      <c r="D48" s="9">
        <v>42.85</v>
      </c>
      <c r="E48" s="9">
        <v>41.88</v>
      </c>
      <c r="F48" s="9">
        <v>34.71</v>
      </c>
      <c r="G48" s="9">
        <v>37.74</v>
      </c>
      <c r="H48" s="9">
        <v>40.67</v>
      </c>
      <c r="I48" s="9">
        <v>26.92</v>
      </c>
      <c r="J48" s="9">
        <v>23.85</v>
      </c>
      <c r="K48" s="9"/>
      <c r="L48" s="9"/>
      <c r="M48" s="9"/>
      <c r="N48" s="9"/>
      <c r="O48" s="9"/>
      <c r="P48" s="15">
        <f t="shared" si="7"/>
        <v>348.62000000000006</v>
      </c>
      <c r="Q48" s="15">
        <v>1.38</v>
      </c>
      <c r="R48" s="9">
        <f t="shared" si="6"/>
        <v>350.00000000000006</v>
      </c>
      <c r="S48" s="23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4"/>
      <c r="DD48" s="24"/>
      <c r="DE48" s="24"/>
      <c r="DF48" s="24"/>
      <c r="DG48" s="24"/>
      <c r="DH48" s="24"/>
      <c r="DI48" s="24"/>
      <c r="DJ48" s="24"/>
      <c r="DK48" s="24"/>
    </row>
    <row r="49" spans="1:115" s="34" customFormat="1" x14ac:dyDescent="0.3">
      <c r="A49" s="53" t="s">
        <v>46</v>
      </c>
      <c r="B49" s="51"/>
      <c r="C49" s="51"/>
      <c r="D49" s="51"/>
      <c r="E49" s="51"/>
      <c r="F49" s="51"/>
      <c r="G49" s="51"/>
      <c r="H49" s="51"/>
      <c r="I49" s="51"/>
      <c r="J49" s="51"/>
      <c r="K49" s="51">
        <v>24.08</v>
      </c>
      <c r="L49" s="51">
        <v>43.25</v>
      </c>
      <c r="M49" s="51">
        <v>35.1</v>
      </c>
      <c r="N49" s="51">
        <v>18</v>
      </c>
      <c r="O49" s="51"/>
      <c r="P49" s="54">
        <f t="shared" si="7"/>
        <v>120.43</v>
      </c>
      <c r="Q49" s="54">
        <v>0.56999999999999995</v>
      </c>
      <c r="R49" s="51">
        <f t="shared" si="6"/>
        <v>121</v>
      </c>
      <c r="S49" s="23">
        <v>0</v>
      </c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4"/>
      <c r="DD49" s="24"/>
      <c r="DE49" s="24"/>
      <c r="DF49" s="24"/>
      <c r="DG49" s="24"/>
      <c r="DH49" s="24"/>
      <c r="DI49" s="24"/>
      <c r="DJ49" s="24"/>
      <c r="DK49" s="24"/>
    </row>
    <row r="50" spans="1:115" s="34" customFormat="1" x14ac:dyDescent="0.3">
      <c r="A50" s="48" t="s">
        <v>59</v>
      </c>
      <c r="B50" s="9">
        <v>78.77</v>
      </c>
      <c r="C50" s="9">
        <v>87.36</v>
      </c>
      <c r="D50" s="9">
        <v>90.1</v>
      </c>
      <c r="E50" s="9">
        <v>116.08</v>
      </c>
      <c r="F50" s="9">
        <v>111.12</v>
      </c>
      <c r="G50" s="9">
        <v>109.03</v>
      </c>
      <c r="H50" s="9">
        <v>135.52000000000001</v>
      </c>
      <c r="I50" s="9">
        <v>141.25</v>
      </c>
      <c r="J50" s="9">
        <v>144.09</v>
      </c>
      <c r="K50" s="9">
        <v>152.08000000000001</v>
      </c>
      <c r="L50" s="9">
        <v>112.95</v>
      </c>
      <c r="M50" s="9">
        <v>59.28</v>
      </c>
      <c r="N50" s="9">
        <v>14.17</v>
      </c>
      <c r="O50" s="9"/>
      <c r="P50" s="15">
        <f t="shared" si="7"/>
        <v>1351.8000000000002</v>
      </c>
      <c r="Q50" s="15">
        <v>33.94</v>
      </c>
      <c r="R50" s="9">
        <f t="shared" si="6"/>
        <v>1385.7400000000002</v>
      </c>
      <c r="S50" s="23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4"/>
      <c r="DD50" s="24"/>
      <c r="DE50" s="24"/>
      <c r="DF50" s="24"/>
      <c r="DG50" s="24"/>
      <c r="DH50" s="24"/>
      <c r="DI50" s="24"/>
      <c r="DJ50" s="24"/>
      <c r="DK50" s="24"/>
    </row>
    <row r="51" spans="1:115" s="24" customFormat="1" x14ac:dyDescent="0.3">
      <c r="A51" s="53" t="s">
        <v>32</v>
      </c>
      <c r="B51" s="51">
        <v>76.95</v>
      </c>
      <c r="C51" s="51">
        <v>52.84</v>
      </c>
      <c r="D51" s="51">
        <v>49.57</v>
      </c>
      <c r="E51" s="51">
        <v>52.17</v>
      </c>
      <c r="F51" s="51">
        <v>54.27</v>
      </c>
      <c r="G51" s="51">
        <v>49.31</v>
      </c>
      <c r="H51" s="51">
        <v>54.7</v>
      </c>
      <c r="I51" s="51">
        <v>55.65</v>
      </c>
      <c r="J51" s="51">
        <v>36.229999999999997</v>
      </c>
      <c r="K51" s="51"/>
      <c r="L51" s="51"/>
      <c r="M51" s="51"/>
      <c r="N51" s="51"/>
      <c r="O51" s="51"/>
      <c r="P51" s="54">
        <f t="shared" si="7"/>
        <v>481.69</v>
      </c>
      <c r="Q51" s="54">
        <v>4.3099999999999996</v>
      </c>
      <c r="R51" s="51">
        <f t="shared" si="6"/>
        <v>486</v>
      </c>
      <c r="S51" s="23"/>
    </row>
    <row r="52" spans="1:115" s="34" customFormat="1" x14ac:dyDescent="0.3">
      <c r="A52" s="48" t="s">
        <v>43</v>
      </c>
      <c r="B52" s="9">
        <v>34</v>
      </c>
      <c r="C52" s="9">
        <v>38.15</v>
      </c>
      <c r="D52" s="9">
        <v>41.93</v>
      </c>
      <c r="E52" s="9">
        <v>40.090000000000003</v>
      </c>
      <c r="F52" s="9">
        <v>35.619999999999997</v>
      </c>
      <c r="G52" s="9">
        <v>43.5</v>
      </c>
      <c r="H52" s="9">
        <v>36.96</v>
      </c>
      <c r="I52" s="9">
        <v>18.97</v>
      </c>
      <c r="J52" s="9">
        <v>40.85</v>
      </c>
      <c r="K52" s="9"/>
      <c r="L52" s="9"/>
      <c r="M52" s="9"/>
      <c r="N52" s="9"/>
      <c r="O52" s="9"/>
      <c r="P52" s="15">
        <f t="shared" si="7"/>
        <v>330.07000000000005</v>
      </c>
      <c r="Q52" s="15">
        <v>6.93</v>
      </c>
      <c r="R52" s="9">
        <f t="shared" si="6"/>
        <v>337.00000000000006</v>
      </c>
      <c r="S52" s="23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4"/>
      <c r="CL52" s="24"/>
      <c r="CM52" s="24"/>
      <c r="CN52" s="24"/>
      <c r="CO52" s="24"/>
      <c r="CP52" s="24"/>
      <c r="CQ52" s="24"/>
      <c r="CR52" s="24"/>
      <c r="CS52" s="24"/>
      <c r="CT52" s="24"/>
      <c r="CU52" s="24"/>
      <c r="CV52" s="24"/>
      <c r="CW52" s="24"/>
      <c r="CX52" s="24"/>
      <c r="CY52" s="24"/>
      <c r="CZ52" s="24"/>
      <c r="DA52" s="24"/>
      <c r="DB52" s="24"/>
      <c r="DC52" s="24"/>
      <c r="DD52" s="24"/>
      <c r="DE52" s="24"/>
      <c r="DF52" s="24"/>
      <c r="DG52" s="24"/>
      <c r="DH52" s="24"/>
      <c r="DI52" s="24"/>
      <c r="DJ52" s="24"/>
      <c r="DK52" s="24"/>
    </row>
    <row r="53" spans="1:115" s="24" customFormat="1" x14ac:dyDescent="0.3">
      <c r="A53" s="53" t="s">
        <v>33</v>
      </c>
      <c r="B53" s="51">
        <v>108.79</v>
      </c>
      <c r="C53" s="51">
        <v>85.85</v>
      </c>
      <c r="D53" s="51">
        <v>84.78</v>
      </c>
      <c r="E53" s="51">
        <v>87.81</v>
      </c>
      <c r="F53" s="51">
        <v>85.7</v>
      </c>
      <c r="G53" s="51">
        <v>84.67</v>
      </c>
      <c r="H53" s="51">
        <v>82.61</v>
      </c>
      <c r="I53" s="51">
        <v>82.83</v>
      </c>
      <c r="J53" s="51">
        <v>76.73</v>
      </c>
      <c r="K53" s="51"/>
      <c r="L53" s="51"/>
      <c r="M53" s="51"/>
      <c r="N53" s="51"/>
      <c r="O53" s="51"/>
      <c r="P53" s="54">
        <f t="shared" si="7"/>
        <v>779.77</v>
      </c>
      <c r="Q53" s="54">
        <v>2.23</v>
      </c>
      <c r="R53" s="51">
        <f t="shared" si="6"/>
        <v>782</v>
      </c>
      <c r="S53" s="23"/>
    </row>
    <row r="54" spans="1:115" s="34" customFormat="1" x14ac:dyDescent="0.3">
      <c r="A54" s="48" t="s">
        <v>34</v>
      </c>
      <c r="B54" s="9">
        <v>87.9</v>
      </c>
      <c r="C54" s="9">
        <v>59.89</v>
      </c>
      <c r="D54" s="9">
        <v>77.44</v>
      </c>
      <c r="E54" s="9">
        <v>67.37</v>
      </c>
      <c r="F54" s="9">
        <v>54.07</v>
      </c>
      <c r="G54" s="9">
        <v>66.52</v>
      </c>
      <c r="H54" s="9">
        <v>59.22</v>
      </c>
      <c r="I54" s="9">
        <v>67.52</v>
      </c>
      <c r="J54" s="9">
        <v>67.77</v>
      </c>
      <c r="K54" s="9"/>
      <c r="L54" s="9"/>
      <c r="M54" s="9"/>
      <c r="N54" s="9"/>
      <c r="O54" s="9"/>
      <c r="P54" s="15">
        <f t="shared" si="7"/>
        <v>607.69999999999993</v>
      </c>
      <c r="Q54" s="15">
        <v>9.3000000000000007</v>
      </c>
      <c r="R54" s="9">
        <f t="shared" si="6"/>
        <v>616.99999999999989</v>
      </c>
      <c r="S54" s="23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4"/>
      <c r="CS54" s="24"/>
      <c r="CT54" s="24"/>
      <c r="CU54" s="24"/>
      <c r="CV54" s="24"/>
      <c r="CW54" s="24"/>
      <c r="CX54" s="24"/>
      <c r="CY54" s="24"/>
      <c r="CZ54" s="24"/>
      <c r="DA54" s="24"/>
      <c r="DB54" s="24"/>
      <c r="DC54" s="24"/>
      <c r="DD54" s="24"/>
      <c r="DE54" s="24"/>
      <c r="DF54" s="24"/>
      <c r="DG54" s="24"/>
      <c r="DH54" s="24"/>
      <c r="DI54" s="24"/>
      <c r="DJ54" s="24"/>
      <c r="DK54" s="24"/>
    </row>
    <row r="55" spans="1:115" s="24" customFormat="1" x14ac:dyDescent="0.3">
      <c r="A55" s="53" t="s">
        <v>35</v>
      </c>
      <c r="B55" s="51">
        <v>99.78</v>
      </c>
      <c r="C55" s="51">
        <v>79.03</v>
      </c>
      <c r="D55" s="51">
        <v>73.02</v>
      </c>
      <c r="E55" s="51">
        <v>76.42</v>
      </c>
      <c r="F55" s="51">
        <v>75.3</v>
      </c>
      <c r="G55" s="51">
        <v>75.489999999999995</v>
      </c>
      <c r="H55" s="51">
        <v>71.849999999999994</v>
      </c>
      <c r="I55" s="51">
        <v>69.63</v>
      </c>
      <c r="J55" s="51">
        <v>67.17</v>
      </c>
      <c r="K55" s="51"/>
      <c r="L55" s="51"/>
      <c r="M55" s="51"/>
      <c r="N55" s="51"/>
      <c r="O55" s="51"/>
      <c r="P55" s="54">
        <f t="shared" si="7"/>
        <v>687.68999999999994</v>
      </c>
      <c r="Q55" s="54">
        <v>5.81</v>
      </c>
      <c r="R55" s="51">
        <f t="shared" si="6"/>
        <v>693.49999999999989</v>
      </c>
      <c r="S55" s="23"/>
    </row>
    <row r="56" spans="1:115" s="34" customFormat="1" x14ac:dyDescent="0.3">
      <c r="A56" s="48" t="s">
        <v>36</v>
      </c>
      <c r="B56" s="9"/>
      <c r="C56" s="9"/>
      <c r="D56" s="9"/>
      <c r="E56" s="9"/>
      <c r="F56" s="9"/>
      <c r="G56" s="9"/>
      <c r="H56" s="9"/>
      <c r="I56" s="9"/>
      <c r="J56" s="9"/>
      <c r="K56" s="9">
        <v>102.29</v>
      </c>
      <c r="L56" s="9">
        <v>77.319999999999993</v>
      </c>
      <c r="M56" s="9">
        <v>57.61</v>
      </c>
      <c r="N56" s="9">
        <v>55.41</v>
      </c>
      <c r="O56" s="9"/>
      <c r="P56" s="15">
        <f t="shared" si="7"/>
        <v>292.63</v>
      </c>
      <c r="Q56" s="15">
        <v>1.73</v>
      </c>
      <c r="R56" s="9">
        <f t="shared" si="6"/>
        <v>294.36</v>
      </c>
      <c r="S56" s="23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</row>
    <row r="57" spans="1:115" s="24" customFormat="1" x14ac:dyDescent="0.3">
      <c r="A57" s="53" t="s">
        <v>37</v>
      </c>
      <c r="B57" s="51">
        <v>84.96</v>
      </c>
      <c r="C57" s="51">
        <v>51.78</v>
      </c>
      <c r="D57" s="51">
        <v>62.77</v>
      </c>
      <c r="E57" s="51">
        <v>66.55</v>
      </c>
      <c r="F57" s="51">
        <v>54.42</v>
      </c>
      <c r="G57" s="51">
        <v>67.510000000000005</v>
      </c>
      <c r="H57" s="51">
        <v>58.43</v>
      </c>
      <c r="I57" s="51">
        <v>41.67</v>
      </c>
      <c r="J57" s="51">
        <v>41.98</v>
      </c>
      <c r="K57" s="51">
        <v>48.93</v>
      </c>
      <c r="L57" s="51">
        <v>37.950000000000003</v>
      </c>
      <c r="M57" s="51">
        <v>34.97</v>
      </c>
      <c r="N57" s="51">
        <v>36.39</v>
      </c>
      <c r="O57" s="51"/>
      <c r="P57" s="54">
        <f t="shared" si="7"/>
        <v>688.31000000000006</v>
      </c>
      <c r="Q57" s="54">
        <v>3.37</v>
      </c>
      <c r="R57" s="51">
        <f t="shared" si="6"/>
        <v>691.68000000000006</v>
      </c>
      <c r="S57" s="23"/>
    </row>
    <row r="58" spans="1:115" s="34" customFormat="1" x14ac:dyDescent="0.3">
      <c r="A58" s="48" t="s">
        <v>38</v>
      </c>
      <c r="B58" s="9"/>
      <c r="C58" s="9"/>
      <c r="D58" s="9"/>
      <c r="E58" s="9"/>
      <c r="F58" s="9"/>
      <c r="G58" s="9"/>
      <c r="H58" s="9"/>
      <c r="I58" s="9"/>
      <c r="J58" s="9"/>
      <c r="K58" s="9">
        <v>153.76</v>
      </c>
      <c r="L58" s="9">
        <v>156.52000000000001</v>
      </c>
      <c r="M58" s="9">
        <v>145.76</v>
      </c>
      <c r="N58" s="9">
        <v>142.63999999999999</v>
      </c>
      <c r="O58" s="9"/>
      <c r="P58" s="15">
        <f t="shared" si="7"/>
        <v>598.67999999999995</v>
      </c>
      <c r="Q58" s="15">
        <v>1.32</v>
      </c>
      <c r="R58" s="9">
        <f t="shared" si="6"/>
        <v>600</v>
      </c>
      <c r="S58" s="23">
        <v>0</v>
      </c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4"/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  <c r="CA58" s="24"/>
      <c r="CB58" s="24"/>
      <c r="CC58" s="24"/>
      <c r="CD58" s="24"/>
      <c r="CE58" s="24"/>
      <c r="CF58" s="24"/>
      <c r="CG58" s="24"/>
      <c r="CH58" s="24"/>
      <c r="CI58" s="24"/>
      <c r="CJ58" s="24"/>
      <c r="CK58" s="24"/>
      <c r="CL58" s="24"/>
      <c r="CM58" s="24"/>
      <c r="CN58" s="24"/>
      <c r="CO58" s="24"/>
      <c r="CP58" s="24"/>
      <c r="CQ58" s="24"/>
      <c r="CR58" s="24"/>
      <c r="CS58" s="24"/>
      <c r="CT58" s="24"/>
      <c r="CU58" s="24"/>
      <c r="CV58" s="24"/>
      <c r="CW58" s="24"/>
      <c r="CX58" s="24"/>
      <c r="CY58" s="24"/>
      <c r="CZ58" s="24"/>
      <c r="DA58" s="24"/>
      <c r="DB58" s="24"/>
      <c r="DC58" s="24"/>
      <c r="DD58" s="24"/>
      <c r="DE58" s="24"/>
      <c r="DF58" s="24"/>
      <c r="DG58" s="24"/>
      <c r="DH58" s="24"/>
      <c r="DI58" s="24"/>
      <c r="DJ58" s="24"/>
      <c r="DK58" s="24"/>
    </row>
    <row r="59" spans="1:115" s="24" customFormat="1" x14ac:dyDescent="0.3">
      <c r="A59" s="53" t="s">
        <v>39</v>
      </c>
      <c r="B59" s="51">
        <v>74</v>
      </c>
      <c r="C59" s="51">
        <v>59</v>
      </c>
      <c r="D59" s="51">
        <v>50.96</v>
      </c>
      <c r="E59" s="51">
        <v>30.65</v>
      </c>
      <c r="F59" s="51">
        <v>49.91</v>
      </c>
      <c r="G59" s="51">
        <v>40.950000000000003</v>
      </c>
      <c r="H59" s="51">
        <v>42.17</v>
      </c>
      <c r="I59" s="51"/>
      <c r="J59" s="51"/>
      <c r="K59" s="51"/>
      <c r="L59" s="51"/>
      <c r="M59" s="51"/>
      <c r="N59" s="51"/>
      <c r="O59" s="51"/>
      <c r="P59" s="54">
        <f t="shared" si="7"/>
        <v>347.64</v>
      </c>
      <c r="Q59" s="54">
        <v>4.3600000000000003</v>
      </c>
      <c r="R59" s="51">
        <f t="shared" si="6"/>
        <v>352</v>
      </c>
      <c r="S59" s="23"/>
    </row>
    <row r="60" spans="1:115" x14ac:dyDescent="0.3">
      <c r="A60" s="55" t="s">
        <v>19</v>
      </c>
      <c r="B60" s="56">
        <f t="shared" ref="B60:S60" si="8">SUM(B37:B59)</f>
        <v>1224.77</v>
      </c>
      <c r="C60" s="56">
        <f t="shared" si="8"/>
        <v>999.32999999999993</v>
      </c>
      <c r="D60" s="56">
        <f t="shared" si="8"/>
        <v>998.91000000000008</v>
      </c>
      <c r="E60" s="56">
        <f t="shared" si="8"/>
        <v>1000.2399999999999</v>
      </c>
      <c r="F60" s="56">
        <f t="shared" si="8"/>
        <v>977.2299999999999</v>
      </c>
      <c r="G60" s="56">
        <f t="shared" si="8"/>
        <v>989.85</v>
      </c>
      <c r="H60" s="56">
        <f t="shared" si="8"/>
        <v>947.58</v>
      </c>
      <c r="I60" s="56">
        <f t="shared" si="8"/>
        <v>883.38</v>
      </c>
      <c r="J60" s="56">
        <f t="shared" si="8"/>
        <v>882.14</v>
      </c>
      <c r="K60" s="56">
        <f t="shared" si="8"/>
        <v>936.02999999999986</v>
      </c>
      <c r="L60" s="56">
        <f t="shared" si="8"/>
        <v>789.25</v>
      </c>
      <c r="M60" s="56">
        <f t="shared" si="8"/>
        <v>615.09</v>
      </c>
      <c r="N60" s="56">
        <f t="shared" si="8"/>
        <v>485.90999999999997</v>
      </c>
      <c r="O60" s="56">
        <f t="shared" si="8"/>
        <v>0</v>
      </c>
      <c r="P60" s="57">
        <f t="shared" si="8"/>
        <v>11729.71</v>
      </c>
      <c r="Q60" s="57">
        <f t="shared" si="8"/>
        <v>107.74000000000001</v>
      </c>
      <c r="R60" s="56">
        <f t="shared" si="8"/>
        <v>11837.45</v>
      </c>
      <c r="S60" s="40">
        <f t="shared" si="8"/>
        <v>541.1</v>
      </c>
    </row>
    <row r="61" spans="1:115" s="24" customFormat="1" x14ac:dyDescent="0.3">
      <c r="A61" s="25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</row>
    <row r="62" spans="1:115" s="24" customFormat="1" x14ac:dyDescent="0.3">
      <c r="A62" s="25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</row>
    <row r="63" spans="1:115" x14ac:dyDescent="0.3">
      <c r="A63" s="58" t="s">
        <v>52</v>
      </c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>
        <v>0</v>
      </c>
      <c r="Q63" s="56">
        <v>723.18</v>
      </c>
      <c r="R63" s="56">
        <f>SUM(P63:Q63)</f>
        <v>723.18</v>
      </c>
    </row>
    <row r="64" spans="1:115" x14ac:dyDescent="0.3">
      <c r="A64" s="2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9" ht="21.75" customHeight="1" thickBot="1" x14ac:dyDescent="0.35">
      <c r="A65" s="49" t="s">
        <v>51</v>
      </c>
      <c r="B65" s="19">
        <f t="shared" ref="B65:N65" si="9">B29+B60</f>
        <v>8519.1</v>
      </c>
      <c r="C65" s="19">
        <f t="shared" si="9"/>
        <v>7461.8600000000015</v>
      </c>
      <c r="D65" s="19">
        <f t="shared" si="9"/>
        <v>7409.4699999999993</v>
      </c>
      <c r="E65" s="19">
        <f t="shared" si="9"/>
        <v>7403.5099999999993</v>
      </c>
      <c r="F65" s="19">
        <f t="shared" si="9"/>
        <v>7407.4</v>
      </c>
      <c r="G65" s="19">
        <f t="shared" si="9"/>
        <v>7320.56</v>
      </c>
      <c r="H65" s="19">
        <f t="shared" si="9"/>
        <v>7210.7300000000005</v>
      </c>
      <c r="I65" s="19">
        <f t="shared" si="9"/>
        <v>7271.7999999999993</v>
      </c>
      <c r="J65" s="19">
        <f t="shared" si="9"/>
        <v>7310.0099999999993</v>
      </c>
      <c r="K65" s="19">
        <f t="shared" si="9"/>
        <v>7721.1</v>
      </c>
      <c r="L65" s="19">
        <f t="shared" si="9"/>
        <v>7993.4600000000009</v>
      </c>
      <c r="M65" s="19">
        <f t="shared" si="9"/>
        <v>7165.63</v>
      </c>
      <c r="N65" s="19">
        <f t="shared" si="9"/>
        <v>7048.2799999999988</v>
      </c>
      <c r="O65" s="19">
        <f>SUM(O60,O29)</f>
        <v>0.2</v>
      </c>
      <c r="P65" s="20">
        <f>P29+P60+P63</f>
        <v>97243.109999999986</v>
      </c>
      <c r="Q65" s="20">
        <f>Q29+Q60+Q63</f>
        <v>3661.57</v>
      </c>
      <c r="R65" s="20">
        <f>R29+R60+R63</f>
        <v>100904.67999999998</v>
      </c>
      <c r="S65" s="41">
        <f>SUM(S29,S60)</f>
        <v>1816.2400000000002</v>
      </c>
    </row>
    <row r="66" spans="1:19" ht="15" thickTop="1" x14ac:dyDescent="0.3"/>
    <row r="67" spans="1:19" x14ac:dyDescent="0.3">
      <c r="A67" s="10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</row>
    <row r="68" spans="1:19" x14ac:dyDescent="0.3">
      <c r="A68" s="17"/>
      <c r="B68" s="31"/>
      <c r="C68" s="31"/>
      <c r="D68" s="17"/>
      <c r="E68" s="3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</row>
    <row r="69" spans="1:19" x14ac:dyDescent="0.3">
      <c r="A69" s="10"/>
      <c r="B69" s="32"/>
      <c r="C69" s="32"/>
      <c r="D69" s="33"/>
      <c r="E69" s="3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18"/>
      <c r="R69" s="18" t="s">
        <v>62</v>
      </c>
    </row>
    <row r="70" spans="1:19" x14ac:dyDescent="0.3">
      <c r="A70" s="1"/>
      <c r="B70" s="13"/>
      <c r="C70" s="13"/>
      <c r="D70" s="14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29"/>
    </row>
    <row r="71" spans="1:19" x14ac:dyDescent="0.3">
      <c r="F71" s="3"/>
      <c r="G71" s="3"/>
      <c r="H71" s="3"/>
      <c r="I71" s="3"/>
      <c r="J71" s="3"/>
      <c r="K71" s="3"/>
      <c r="L71" s="3"/>
    </row>
  </sheetData>
  <sheetProtection algorithmName="SHA-512" hashValue="25XFtN6gbeo00VSenTnwFSFtBAwrKPVqi9N1+UswUB8YsjMU5ndnwVQjE0u8JTKjSCFak8jaKR9SCa51KeyYYA==" saltValue="7QvyQu/PohNb8O0o/Wq+hw==" spinCount="100000" sheet="1" objects="1" scenarios="1"/>
  <pageMargins left="0.25" right="0" top="0.75" bottom="0.25" header="0.3" footer="0.3"/>
  <pageSetup scale="91" fitToHeight="0" orientation="landscape" r:id="rId1"/>
  <rowBreaks count="1" manualBreakCount="1">
    <brk id="34" max="17" man="1"/>
  </rowBreaks>
  <ignoredErrors>
    <ignoredError sqref="C29:N29 C60:N60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4E77A166E01441A75B01B75B38D705" ma:contentTypeVersion="13" ma:contentTypeDescription="Create a new document." ma:contentTypeScope="" ma:versionID="9fdf84bb6327a962ce23459db32461f8">
  <xsd:schema xmlns:xsd="http://www.w3.org/2001/XMLSchema" xmlns:xs="http://www.w3.org/2001/XMLSchema" xmlns:p="http://schemas.microsoft.com/office/2006/metadata/properties" xmlns:ns2="c00c62b6-fbfc-4c9c-86a3-28eadb6312f9" xmlns:ns3="09c04866-85cb-44b8-bcde-3bbcbe4bcb20" targetNamespace="http://schemas.microsoft.com/office/2006/metadata/properties" ma:root="true" ma:fieldsID="bf9236587db0db1a5084cba84ad14e75" ns2:_="" ns3:_="">
    <xsd:import namespace="c00c62b6-fbfc-4c9c-86a3-28eadb6312f9"/>
    <xsd:import namespace="09c04866-85cb-44b8-bcde-3bbcbe4bcb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0c62b6-fbfc-4c9c-86a3-28eadb6312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62f7c49-0e59-4a66-b255-37388cff9f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c04866-85cb-44b8-bcde-3bbcbe4bcb2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322cefa-fb62-45c1-bc5a-ee0a03085015}" ma:internalName="TaxCatchAll" ma:showField="CatchAllData" ma:web="09c04866-85cb-44b8-bcde-3bbcbe4bcb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c04866-85cb-44b8-bcde-3bbcbe4bcb20" xsi:nil="true"/>
    <lcf76f155ced4ddcb4097134ff3c332f xmlns="c00c62b6-fbfc-4c9c-86a3-28eadb6312f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A73612F-9119-4D52-8C14-9E02DF16890B}"/>
</file>

<file path=customXml/itemProps2.xml><?xml version="1.0" encoding="utf-8"?>
<ds:datastoreItem xmlns:ds="http://schemas.openxmlformats.org/officeDocument/2006/customXml" ds:itemID="{27FF01A2-97E7-4E1B-99B1-9D2EF81C9F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F4BFB9-5A99-446F-B5DC-C4283AB253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KISD Spring 2023</vt:lpstr>
      <vt:lpstr>'KISD Spring 2023'!Print_Area</vt:lpstr>
    </vt:vector>
  </TitlesOfParts>
  <Company>OAISD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OAISD</dc:creator>
  <cp:lastModifiedBy>Jeff Sexton</cp:lastModifiedBy>
  <cp:lastPrinted>2019-12-04T16:22:14Z</cp:lastPrinted>
  <dcterms:created xsi:type="dcterms:W3CDTF">2011-12-23T15:56:18Z</dcterms:created>
  <dcterms:modified xsi:type="dcterms:W3CDTF">2026-09-10T13:16:05Z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0x010100154E77A166E01441A75B01B75B38D705</vt:lpwstr>
  </property>
</Properties>
</file>