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https://kisd.sharepoint.com/sites/PupilAccounting/Shared Documents/Pupil Accounting/PA Audit Files/Forms  Auditor/FTE Spreadsheets/Kent/23-24/"/>
    </mc:Choice>
  </mc:AlternateContent>
  <xr:revisionPtr revIDLastSave="0" documentId="8_{AADCDDF9-A114-4882-9F50-7C7E5BD4DAD1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KISD Spring 2024" sheetId="2" r:id="rId1"/>
  </sheets>
  <definedNames>
    <definedName name="_xlnm.Print_Area" localSheetId="0">'KISD Spring 2024'!$A$1:$R$70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P43" i="2" l="1"/>
  <c r="R43" i="2" s="1"/>
  <c r="P40" i="2"/>
  <c r="P11" i="2"/>
  <c r="P9" i="2"/>
  <c r="P23" i="2" l="1"/>
  <c r="P10" i="2"/>
  <c r="R9" i="2" l="1"/>
  <c r="R10" i="2"/>
  <c r="R11" i="2"/>
  <c r="P12" i="2"/>
  <c r="R12" i="2" s="1"/>
  <c r="P13" i="2"/>
  <c r="R13" i="2" s="1"/>
  <c r="P14" i="2"/>
  <c r="R14" i="2" s="1"/>
  <c r="P15" i="2"/>
  <c r="R15" i="2" s="1"/>
  <c r="P16" i="2"/>
  <c r="R16" i="2" s="1"/>
  <c r="P17" i="2"/>
  <c r="R17" i="2" s="1"/>
  <c r="P18" i="2"/>
  <c r="R18" i="2" s="1"/>
  <c r="P19" i="2"/>
  <c r="R19" i="2" s="1"/>
  <c r="P20" i="2"/>
  <c r="R20" i="2" s="1"/>
  <c r="P21" i="2"/>
  <c r="R21" i="2" s="1"/>
  <c r="P22" i="2"/>
  <c r="R22" i="2" s="1"/>
  <c r="R23" i="2"/>
  <c r="P24" i="2"/>
  <c r="R24" i="2" s="1"/>
  <c r="P25" i="2"/>
  <c r="R25" i="2" s="1"/>
  <c r="P26" i="2"/>
  <c r="R26" i="2" s="1"/>
  <c r="P41" i="2" l="1"/>
  <c r="B29" i="2"/>
  <c r="R64" i="2" l="1"/>
  <c r="S61" i="2"/>
  <c r="Q61" i="2"/>
  <c r="O61" i="2"/>
  <c r="N61" i="2"/>
  <c r="M61" i="2"/>
  <c r="L61" i="2"/>
  <c r="K61" i="2"/>
  <c r="J61" i="2"/>
  <c r="I61" i="2"/>
  <c r="H61" i="2"/>
  <c r="G61" i="2"/>
  <c r="F61" i="2"/>
  <c r="E61" i="2"/>
  <c r="D61" i="2"/>
  <c r="C61" i="2"/>
  <c r="B61" i="2"/>
  <c r="B66" i="2" s="1"/>
  <c r="P60" i="2"/>
  <c r="R60" i="2" s="1"/>
  <c r="P59" i="2"/>
  <c r="R59" i="2" s="1"/>
  <c r="P58" i="2"/>
  <c r="R58" i="2" s="1"/>
  <c r="P57" i="2"/>
  <c r="R57" i="2" s="1"/>
  <c r="P56" i="2"/>
  <c r="R56" i="2" s="1"/>
  <c r="P55" i="2"/>
  <c r="R55" i="2" s="1"/>
  <c r="P54" i="2"/>
  <c r="R54" i="2" s="1"/>
  <c r="P53" i="2"/>
  <c r="R53" i="2" s="1"/>
  <c r="P52" i="2"/>
  <c r="R52" i="2" s="1"/>
  <c r="P51" i="2"/>
  <c r="R51" i="2" s="1"/>
  <c r="P50" i="2"/>
  <c r="R50" i="2" s="1"/>
  <c r="P49" i="2"/>
  <c r="R49" i="2" s="1"/>
  <c r="P48" i="2"/>
  <c r="R48" i="2" s="1"/>
  <c r="P47" i="2"/>
  <c r="R47" i="2" s="1"/>
  <c r="P46" i="2"/>
  <c r="R46" i="2" s="1"/>
  <c r="P45" i="2"/>
  <c r="R45" i="2" s="1"/>
  <c r="P44" i="2"/>
  <c r="R44" i="2" s="1"/>
  <c r="P42" i="2"/>
  <c r="R42" i="2" s="1"/>
  <c r="R41" i="2"/>
  <c r="R40" i="2"/>
  <c r="P39" i="2"/>
  <c r="R39" i="2" s="1"/>
  <c r="P38" i="2"/>
  <c r="R38" i="2" s="1"/>
  <c r="P37" i="2"/>
  <c r="T29" i="2"/>
  <c r="S29" i="2"/>
  <c r="Q29" i="2"/>
  <c r="O29" i="2"/>
  <c r="N29" i="2"/>
  <c r="M29" i="2"/>
  <c r="L29" i="2"/>
  <c r="K29" i="2"/>
  <c r="J29" i="2"/>
  <c r="I29" i="2"/>
  <c r="H29" i="2"/>
  <c r="G29" i="2"/>
  <c r="F29" i="2"/>
  <c r="E29" i="2"/>
  <c r="D29" i="2"/>
  <c r="C29" i="2"/>
  <c r="P28" i="2"/>
  <c r="R28" i="2" s="1"/>
  <c r="P27" i="2"/>
  <c r="R27" i="2" s="1"/>
  <c r="O66" i="2" l="1"/>
  <c r="S66" i="2"/>
  <c r="J66" i="2"/>
  <c r="I66" i="2"/>
  <c r="P29" i="2"/>
  <c r="H66" i="2"/>
  <c r="C66" i="2"/>
  <c r="P61" i="2"/>
  <c r="N66" i="2"/>
  <c r="M66" i="2"/>
  <c r="L66" i="2"/>
  <c r="K66" i="2"/>
  <c r="G66" i="2"/>
  <c r="F66" i="2"/>
  <c r="E66" i="2"/>
  <c r="D66" i="2"/>
  <c r="Q66" i="2"/>
  <c r="R29" i="2"/>
  <c r="R37" i="2"/>
  <c r="R61" i="2" s="1"/>
  <c r="P66" i="2" l="1"/>
  <c r="R66" i="2"/>
</calcChain>
</file>

<file path=xl/sharedStrings.xml><?xml version="1.0" encoding="utf-8"?>
<sst xmlns="http://schemas.openxmlformats.org/spreadsheetml/2006/main" count="71" uniqueCount="64">
  <si>
    <t>K</t>
  </si>
  <si>
    <t>GE Total</t>
  </si>
  <si>
    <t>SE Total</t>
  </si>
  <si>
    <t>Total K-12</t>
  </si>
  <si>
    <t>Adult Ed</t>
  </si>
  <si>
    <t>LEA Total</t>
  </si>
  <si>
    <t>PSA Total</t>
  </si>
  <si>
    <t>Kent Intermediate School District</t>
  </si>
  <si>
    <t>Page 1  -  LEA (Local Education Agency) FTE</t>
  </si>
  <si>
    <t>(PSA &amp; ISD FTE on Page 2)</t>
  </si>
  <si>
    <t xml:space="preserve">Alt Ed </t>
  </si>
  <si>
    <t>G14*</t>
  </si>
  <si>
    <t>Within K-12</t>
  </si>
  <si>
    <t>Byron Center</t>
  </si>
  <si>
    <t>Caledonia</t>
  </si>
  <si>
    <t>Cedar Springs</t>
  </si>
  <si>
    <t>Comstock Park</t>
  </si>
  <si>
    <t>East Grand Rapids</t>
  </si>
  <si>
    <t>Forest Hills</t>
  </si>
  <si>
    <t>Godfrey-Lee</t>
  </si>
  <si>
    <t>Godwin Heights</t>
  </si>
  <si>
    <t>Grand Rapids</t>
  </si>
  <si>
    <t>Grandville</t>
  </si>
  <si>
    <t>Kelloggsville</t>
  </si>
  <si>
    <t>Kenowa Hills</t>
  </si>
  <si>
    <t>Kent City</t>
  </si>
  <si>
    <t>Kentwood</t>
  </si>
  <si>
    <t>Lowell</t>
  </si>
  <si>
    <t>Northview</t>
  </si>
  <si>
    <t>Rockford</t>
  </si>
  <si>
    <t>Sparta</t>
  </si>
  <si>
    <t>Thornapple Kellogg</t>
  </si>
  <si>
    <t>Wyoming</t>
  </si>
  <si>
    <t xml:space="preserve">*Gr 14 GE FTE for SE Transition Pupils Age 18 or Older </t>
  </si>
  <si>
    <t>Page 2  -  PSA (Public School Academy) &amp; ISD (Intermediate School District) FTE</t>
  </si>
  <si>
    <t>G14</t>
  </si>
  <si>
    <t>Chandler Woods</t>
  </si>
  <si>
    <t>Creative Tech</t>
  </si>
  <si>
    <t>Cross Creek</t>
  </si>
  <si>
    <t>Excel</t>
  </si>
  <si>
    <t>GR Child Discovery</t>
  </si>
  <si>
    <t>Grand River Prep</t>
  </si>
  <si>
    <t>Hope</t>
  </si>
  <si>
    <t>Knapp</t>
  </si>
  <si>
    <t>Lighthouse</t>
  </si>
  <si>
    <t>New Branches</t>
  </si>
  <si>
    <t>NexTech HS</t>
  </si>
  <si>
    <t>Ridge Park</t>
  </si>
  <si>
    <t>River City Scholars</t>
  </si>
  <si>
    <t>Vanguard</t>
  </si>
  <si>
    <t>Vista</t>
  </si>
  <si>
    <t>Walker</t>
  </si>
  <si>
    <t>Wellspring Prep</t>
  </si>
  <si>
    <t>WMA Enviro Science</t>
  </si>
  <si>
    <t>WM Aviation</t>
  </si>
  <si>
    <t>Wm. C. Abney</t>
  </si>
  <si>
    <t>KISD Programs</t>
  </si>
  <si>
    <t>Total</t>
  </si>
  <si>
    <t>Byron Center Charter</t>
  </si>
  <si>
    <t>PrepNet Virtual</t>
  </si>
  <si>
    <t>Gerald Dawkins</t>
  </si>
  <si>
    <r>
      <t>2023-2024 Spring FTE Membership -</t>
    </r>
    <r>
      <rPr>
        <b/>
        <sz val="12"/>
        <color indexed="10"/>
        <rFont val="Calibri"/>
        <family val="2"/>
      </rPr>
      <t xml:space="preserve"> AUDITED</t>
    </r>
  </si>
  <si>
    <r>
      <t xml:space="preserve">2023-2024 Spring Membership FTE - </t>
    </r>
    <r>
      <rPr>
        <b/>
        <sz val="11"/>
        <color indexed="10"/>
        <rFont val="Calibri"/>
        <family val="2"/>
      </rPr>
      <t>AUDITED</t>
    </r>
  </si>
  <si>
    <t>Covenant High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</si>
</sst>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indexed="10"/>
      <name val="Calibri"/>
      <family val="2"/>
    </font>
    <font>
      <b/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sz val="11"/>
      <color indexed="10"/>
      <name val="Calibri"/>
      <family val="2"/>
    </font>
    <font>
      <b/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6" fillId="0" borderId="1" xfId="0" applyFont="1" applyBorder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6" fillId="0" borderId="0" xfId="0" applyFont="1"/>
    <xf numFmtId="40" fontId="6" fillId="0" borderId="0" xfId="0" applyNumberFormat="1" applyFont="1" applyFill="1"/>
    <xf numFmtId="40" fontId="6" fillId="2" borderId="0" xfId="0" applyNumberFormat="1" applyFont="1" applyFill="1"/>
    <xf numFmtId="40" fontId="6" fillId="2" borderId="3" xfId="0" applyNumberFormat="1" applyFont="1" applyFill="1" applyBorder="1"/>
    <xf numFmtId="0" fontId="0" fillId="0" borderId="0" xfId="0" applyFill="1"/>
    <xf numFmtId="40" fontId="6" fillId="0" borderId="3" xfId="0" applyNumberFormat="1" applyFont="1" applyFill="1" applyBorder="1"/>
    <xf numFmtId="40" fontId="6" fillId="3" borderId="4" xfId="0" applyNumberFormat="1" applyFont="1" applyFill="1" applyBorder="1"/>
    <xf numFmtId="0" fontId="6" fillId="0" borderId="0" xfId="0" applyFont="1" applyFill="1" applyBorder="1"/>
    <xf numFmtId="40" fontId="6" fillId="0" borderId="0" xfId="0" applyNumberFormat="1" applyFont="1" applyFill="1" applyBorder="1"/>
    <xf numFmtId="40" fontId="6" fillId="0" borderId="0" xfId="0" applyNumberFormat="1" applyFont="1"/>
    <xf numFmtId="0" fontId="0" fillId="0" borderId="0" xfId="0" applyBorder="1"/>
    <xf numFmtId="40" fontId="6" fillId="0" borderId="0" xfId="0" applyNumberFormat="1" applyFont="1" applyBorder="1"/>
    <xf numFmtId="40" fontId="6" fillId="3" borderId="8" xfId="0" applyNumberFormat="1" applyFont="1" applyFill="1" applyBorder="1"/>
    <xf numFmtId="40" fontId="5" fillId="0" borderId="0" xfId="0" applyNumberFormat="1" applyFont="1" applyBorder="1" applyAlignment="1">
      <alignment horizontal="center"/>
    </xf>
    <xf numFmtId="0" fontId="6" fillId="0" borderId="0" xfId="0" applyFont="1" applyBorder="1"/>
    <xf numFmtId="38" fontId="6" fillId="0" borderId="0" xfId="0" applyNumberFormat="1" applyFont="1" applyBorder="1" applyAlignment="1">
      <alignment horizontal="center"/>
    </xf>
    <xf numFmtId="40" fontId="1" fillId="0" borderId="0" xfId="0" applyNumberFormat="1" applyFont="1" applyAlignment="1">
      <alignment horizontal="right"/>
    </xf>
    <xf numFmtId="38" fontId="6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8" fillId="0" borderId="0" xfId="0" applyFont="1"/>
    <xf numFmtId="0" fontId="5" fillId="0" borderId="0" xfId="0" applyFont="1" applyFill="1" applyAlignment="1">
      <alignment horizontal="center"/>
    </xf>
    <xf numFmtId="0" fontId="5" fillId="0" borderId="0" xfId="0" applyFont="1" applyFill="1"/>
    <xf numFmtId="0" fontId="10" fillId="0" borderId="1" xfId="0" applyFont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6" fillId="0" borderId="0" xfId="0" applyFont="1" applyFill="1"/>
    <xf numFmtId="0" fontId="6" fillId="2" borderId="2" xfId="0" applyFont="1" applyFill="1" applyBorder="1"/>
    <xf numFmtId="40" fontId="6" fillId="2" borderId="2" xfId="0" applyNumberFormat="1" applyFont="1" applyFill="1" applyBorder="1"/>
    <xf numFmtId="2" fontId="5" fillId="0" borderId="0" xfId="0" applyNumberFormat="1" applyFont="1"/>
    <xf numFmtId="0" fontId="6" fillId="0" borderId="3" xfId="0" applyFont="1" applyBorder="1"/>
    <xf numFmtId="40" fontId="6" fillId="0" borderId="3" xfId="0" applyNumberFormat="1" applyFont="1" applyBorder="1"/>
    <xf numFmtId="0" fontId="6" fillId="2" borderId="3" xfId="0" applyFont="1" applyFill="1" applyBorder="1"/>
    <xf numFmtId="2" fontId="5" fillId="0" borderId="0" xfId="0" applyNumberFormat="1" applyFont="1" applyFill="1"/>
    <xf numFmtId="0" fontId="6" fillId="0" borderId="5" xfId="0" applyFont="1" applyBorder="1"/>
    <xf numFmtId="40" fontId="6" fillId="0" borderId="1" xfId="0" applyNumberFormat="1" applyFont="1" applyBorder="1"/>
    <xf numFmtId="40" fontId="6" fillId="0" borderId="5" xfId="0" applyNumberFormat="1" applyFont="1" applyBorder="1"/>
    <xf numFmtId="2" fontId="5" fillId="0" borderId="1" xfId="0" applyNumberFormat="1" applyFont="1" applyBorder="1"/>
    <xf numFmtId="0" fontId="6" fillId="3" borderId="8" xfId="0" applyFont="1" applyFill="1" applyBorder="1"/>
    <xf numFmtId="2" fontId="5" fillId="0" borderId="4" xfId="0" applyNumberFormat="1" applyFont="1" applyFill="1" applyBorder="1"/>
    <xf numFmtId="0" fontId="6" fillId="0" borderId="10" xfId="0" applyFont="1" applyFill="1" applyBorder="1"/>
    <xf numFmtId="0" fontId="0" fillId="0" borderId="0" xfId="0" applyFill="1" applyBorder="1"/>
    <xf numFmtId="14" fontId="6" fillId="0" borderId="0" xfId="0" applyNumberFormat="1" applyFont="1" applyAlignment="1">
      <alignment horizontal="right"/>
    </xf>
    <xf numFmtId="0" fontId="6" fillId="0" borderId="3" xfId="0" applyFont="1" applyFill="1" applyBorder="1"/>
    <xf numFmtId="0" fontId="0" fillId="4" borderId="0" xfId="0" applyFill="1"/>
    <xf numFmtId="0" fontId="0" fillId="2" borderId="0" xfId="0" applyFill="1"/>
    <xf numFmtId="40" fontId="6" fillId="0" borderId="4" xfId="0" applyNumberFormat="1" applyFont="1" applyFill="1" applyBorder="1"/>
    <xf numFmtId="0" fontId="6" fillId="3" borderId="4" xfId="0" applyFont="1" applyFill="1" applyBorder="1" applyAlignment="1">
      <alignment horizontal="left" wrapText="1"/>
    </xf>
    <xf numFmtId="0" fontId="7" fillId="0" borderId="0" xfId="0" applyFont="1"/>
    <xf numFmtId="2" fontId="6" fillId="0" borderId="7" xfId="0" applyNumberFormat="1" applyFont="1" applyFill="1" applyBorder="1"/>
    <xf numFmtId="49" fontId="5" fillId="0" borderId="0" xfId="0" applyNumberFormat="1" applyFont="1" applyBorder="1"/>
    <xf numFmtId="49" fontId="5" fillId="0" borderId="0" xfId="0" applyNumberFormat="1" applyFont="1"/>
    <xf numFmtId="0" fontId="7" fillId="0" borderId="0" xfId="0" applyFont="1" applyBorder="1"/>
    <xf numFmtId="40" fontId="6" fillId="0" borderId="0" xfId="0" applyNumberFormat="1" applyFont="1" applyBorder="1" applyAlignment="1">
      <alignment horizontal="right"/>
    </xf>
    <xf numFmtId="0" fontId="11" fillId="5" borderId="9" xfId="0" applyFont="1" applyFill="1" applyBorder="1" applyAlignment="1">
      <alignment horizontal="left" wrapText="1"/>
    </xf>
    <xf numFmtId="40" fontId="4" fillId="5" borderId="6" xfId="0" applyNumberFormat="1" applyFont="1" applyFill="1" applyBorder="1"/>
    <xf numFmtId="40" fontId="4" fillId="5" borderId="9" xfId="0" applyNumberFormat="1" applyFont="1" applyFill="1" applyBorder="1"/>
    <xf numFmtId="0" fontId="6" fillId="0" borderId="2" xfId="0" applyFont="1" applyFill="1" applyBorder="1"/>
    <xf numFmtId="40" fontId="6" fillId="0" borderId="2" xfId="0" applyNumberFormat="1" applyFont="1" applyFill="1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1">
    <dxf>
      <fill>
        <patternFill>
          <bgColor theme="9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K72"/>
  <sheetViews>
    <sheetView tabSelected="1" zoomScale="110" zoomScaleNormal="110" workbookViewId="0">
      <selection activeCell="H6" sqref="H6"/>
    </sheetView>
  </sheetViews>
  <sheetFormatPr defaultRowHeight="14.4" x14ac:dyDescent="0.3"/>
  <cols>
    <col min="1" max="1" width="17.109375" customWidth="1"/>
    <col min="2" max="2" width="8" customWidth="1"/>
    <col min="3" max="3" width="7.88671875" customWidth="1"/>
    <col min="4" max="4" width="7.6640625" bestFit="1" customWidth="1"/>
    <col min="5" max="5" width="8.44140625" customWidth="1"/>
    <col min="6" max="6" width="7.6640625" bestFit="1" customWidth="1"/>
    <col min="7" max="7" width="7.6640625" customWidth="1"/>
    <col min="8" max="8" width="7.88671875" customWidth="1"/>
    <col min="9" max="9" width="7.6640625" bestFit="1" customWidth="1"/>
    <col min="10" max="10" width="7.6640625" customWidth="1"/>
    <col min="11" max="11" width="7.88671875" customWidth="1"/>
    <col min="12" max="12" width="7.6640625" bestFit="1" customWidth="1"/>
    <col min="13" max="13" width="7.44140625" customWidth="1"/>
    <col min="14" max="15" width="7.5546875" customWidth="1"/>
    <col min="16" max="17" width="9.5546875" customWidth="1"/>
    <col min="18" max="18" width="9.44140625" customWidth="1"/>
    <col min="19" max="115" width="8.88671875" style="8" customWidth="1"/>
  </cols>
  <sheetData>
    <row r="1" spans="1:115" ht="15.6" x14ac:dyDescent="0.3">
      <c r="A1" s="62" t="s">
        <v>7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</row>
    <row r="2" spans="1:115" ht="15.6" x14ac:dyDescent="0.3">
      <c r="A2" s="62" t="s">
        <v>61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</row>
    <row r="3" spans="1:115" ht="15.6" x14ac:dyDescent="0.3">
      <c r="A3" s="22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</row>
    <row r="4" spans="1:115" ht="15.6" x14ac:dyDescent="0.3">
      <c r="A4" s="22"/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</row>
    <row r="5" spans="1:115" ht="15.6" x14ac:dyDescent="0.3">
      <c r="A5" s="22"/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</row>
    <row r="7" spans="1:115" x14ac:dyDescent="0.3">
      <c r="A7" t="s">
        <v>8</v>
      </c>
      <c r="E7" s="23" t="s">
        <v>9</v>
      </c>
      <c r="S7" s="24" t="s">
        <v>10</v>
      </c>
      <c r="T7" s="25"/>
    </row>
    <row r="8" spans="1:115" s="4" customFormat="1" ht="15" customHeight="1" x14ac:dyDescent="0.25">
      <c r="A8" s="1"/>
      <c r="B8" s="2" t="s">
        <v>0</v>
      </c>
      <c r="C8" s="2">
        <v>1</v>
      </c>
      <c r="D8" s="2">
        <v>2</v>
      </c>
      <c r="E8" s="2">
        <v>3</v>
      </c>
      <c r="F8" s="2">
        <v>4</v>
      </c>
      <c r="G8" s="2">
        <v>5</v>
      </c>
      <c r="H8" s="2">
        <v>6</v>
      </c>
      <c r="I8" s="2">
        <v>7</v>
      </c>
      <c r="J8" s="2">
        <v>8</v>
      </c>
      <c r="K8" s="2">
        <v>9</v>
      </c>
      <c r="L8" s="2">
        <v>10</v>
      </c>
      <c r="M8" s="2">
        <v>11</v>
      </c>
      <c r="N8" s="2">
        <v>12</v>
      </c>
      <c r="O8" s="26" t="s">
        <v>11</v>
      </c>
      <c r="P8" s="3" t="s">
        <v>1</v>
      </c>
      <c r="Q8" s="3" t="s">
        <v>2</v>
      </c>
      <c r="R8" s="3" t="s">
        <v>3</v>
      </c>
      <c r="S8" s="27" t="s">
        <v>12</v>
      </c>
      <c r="T8" s="28" t="s">
        <v>4</v>
      </c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29"/>
      <c r="AP8" s="29"/>
      <c r="AQ8" s="29"/>
      <c r="AR8" s="29"/>
      <c r="AS8" s="29"/>
      <c r="AT8" s="29"/>
      <c r="AU8" s="29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  <c r="CI8" s="29"/>
      <c r="CJ8" s="29"/>
      <c r="CK8" s="29"/>
      <c r="CL8" s="29"/>
      <c r="CM8" s="29"/>
      <c r="CN8" s="29"/>
      <c r="CO8" s="29"/>
      <c r="CP8" s="29"/>
      <c r="CQ8" s="29"/>
      <c r="CR8" s="29"/>
      <c r="CS8" s="29"/>
      <c r="CT8" s="29"/>
      <c r="CU8" s="29"/>
      <c r="CV8" s="29"/>
      <c r="CW8" s="29"/>
      <c r="CX8" s="29"/>
      <c r="CY8" s="29"/>
      <c r="CZ8" s="29"/>
      <c r="DA8" s="29"/>
      <c r="DB8" s="29"/>
      <c r="DC8" s="29"/>
      <c r="DD8" s="29"/>
      <c r="DE8" s="29"/>
      <c r="DF8" s="29"/>
      <c r="DG8" s="29"/>
      <c r="DH8" s="29"/>
      <c r="DI8" s="29"/>
      <c r="DJ8" s="29"/>
      <c r="DK8" s="29"/>
    </row>
    <row r="9" spans="1:115" x14ac:dyDescent="0.3">
      <c r="A9" s="30" t="s">
        <v>13</v>
      </c>
      <c r="B9" s="6">
        <v>389.72</v>
      </c>
      <c r="C9" s="6">
        <v>295.85000000000002</v>
      </c>
      <c r="D9" s="6">
        <v>366.57</v>
      </c>
      <c r="E9" s="6">
        <v>316.47000000000003</v>
      </c>
      <c r="F9" s="6">
        <v>362.03</v>
      </c>
      <c r="G9" s="6">
        <v>316.70999999999998</v>
      </c>
      <c r="H9" s="6">
        <v>356.59</v>
      </c>
      <c r="I9" s="6">
        <v>339.26</v>
      </c>
      <c r="J9" s="6">
        <v>333.17</v>
      </c>
      <c r="K9" s="6">
        <v>319.88</v>
      </c>
      <c r="L9" s="6">
        <v>339.07</v>
      </c>
      <c r="M9" s="6">
        <v>343.83</v>
      </c>
      <c r="N9" s="6">
        <v>316.51</v>
      </c>
      <c r="O9" s="6"/>
      <c r="P9" s="31">
        <f>SUM(B9:O9)</f>
        <v>4395.66</v>
      </c>
      <c r="Q9" s="31">
        <v>99.18</v>
      </c>
      <c r="R9" s="31">
        <f t="shared" ref="R9:R28" si="0">SUM(P9:Q9)</f>
        <v>4494.84</v>
      </c>
      <c r="S9" s="12">
        <v>92.94</v>
      </c>
      <c r="T9" s="32"/>
    </row>
    <row r="10" spans="1:115" x14ac:dyDescent="0.3">
      <c r="A10" s="33" t="s">
        <v>14</v>
      </c>
      <c r="B10" s="13">
        <v>470.54</v>
      </c>
      <c r="C10" s="13">
        <v>353.08</v>
      </c>
      <c r="D10" s="13">
        <v>348.8</v>
      </c>
      <c r="E10" s="13">
        <v>362.3</v>
      </c>
      <c r="F10" s="13">
        <v>340.75</v>
      </c>
      <c r="G10" s="13">
        <v>375.62</v>
      </c>
      <c r="H10" s="13">
        <v>371.49</v>
      </c>
      <c r="I10" s="13">
        <v>379.6</v>
      </c>
      <c r="J10" s="13">
        <v>368.23</v>
      </c>
      <c r="K10" s="13">
        <v>372.3</v>
      </c>
      <c r="L10" s="13">
        <v>324.55</v>
      </c>
      <c r="M10" s="13">
        <v>394.4</v>
      </c>
      <c r="N10" s="13">
        <v>377.16</v>
      </c>
      <c r="O10" s="13"/>
      <c r="P10" s="34">
        <f>SUM(B10:O10)</f>
        <v>4838.82</v>
      </c>
      <c r="Q10" s="34">
        <v>147.88999999999999</v>
      </c>
      <c r="R10" s="34">
        <f>SUM(P10:Q10)</f>
        <v>4986.71</v>
      </c>
      <c r="S10" s="12">
        <v>0</v>
      </c>
      <c r="T10" s="32"/>
    </row>
    <row r="11" spans="1:115" x14ac:dyDescent="0.3">
      <c r="A11" s="35" t="s">
        <v>15</v>
      </c>
      <c r="B11" s="6">
        <v>239.15</v>
      </c>
      <c r="C11" s="6">
        <v>224.93</v>
      </c>
      <c r="D11" s="6">
        <v>209.1</v>
      </c>
      <c r="E11" s="6">
        <v>212.37</v>
      </c>
      <c r="F11" s="6">
        <v>227.88</v>
      </c>
      <c r="G11" s="6">
        <v>201.06</v>
      </c>
      <c r="H11" s="6">
        <v>229.99</v>
      </c>
      <c r="I11" s="6">
        <v>201.24</v>
      </c>
      <c r="J11" s="6">
        <v>203.9</v>
      </c>
      <c r="K11" s="6">
        <v>261.97000000000003</v>
      </c>
      <c r="L11" s="6">
        <v>265.26</v>
      </c>
      <c r="M11" s="6">
        <v>228.37</v>
      </c>
      <c r="N11" s="6">
        <v>274.52</v>
      </c>
      <c r="O11" s="6"/>
      <c r="P11" s="7">
        <f>SUM(B11:O11)</f>
        <v>2979.7400000000002</v>
      </c>
      <c r="Q11" s="7">
        <v>89.21</v>
      </c>
      <c r="R11" s="7">
        <f t="shared" si="0"/>
        <v>3068.9500000000003</v>
      </c>
      <c r="S11" s="12">
        <v>46.6</v>
      </c>
      <c r="T11" s="32"/>
    </row>
    <row r="12" spans="1:115" x14ac:dyDescent="0.3">
      <c r="A12" s="33" t="s">
        <v>16</v>
      </c>
      <c r="B12" s="13">
        <v>159.65</v>
      </c>
      <c r="C12" s="13">
        <v>127.07</v>
      </c>
      <c r="D12" s="13">
        <v>128.87</v>
      </c>
      <c r="E12" s="13">
        <v>108.23</v>
      </c>
      <c r="F12" s="13">
        <v>119.19</v>
      </c>
      <c r="G12" s="13">
        <v>136.06</v>
      </c>
      <c r="H12" s="13">
        <v>124.4</v>
      </c>
      <c r="I12" s="13">
        <v>118.72</v>
      </c>
      <c r="J12" s="13">
        <v>127.29</v>
      </c>
      <c r="K12" s="13">
        <v>134.88999999999999</v>
      </c>
      <c r="L12" s="13">
        <v>126.64</v>
      </c>
      <c r="M12" s="13">
        <v>146.77000000000001</v>
      </c>
      <c r="N12" s="13">
        <v>126.08</v>
      </c>
      <c r="O12" s="13"/>
      <c r="P12" s="34">
        <f t="shared" ref="P12:P17" si="1">SUM(B12:O12)</f>
        <v>1683.86</v>
      </c>
      <c r="Q12" s="34">
        <v>69.62</v>
      </c>
      <c r="R12" s="34">
        <f t="shared" si="0"/>
        <v>1753.48</v>
      </c>
      <c r="S12" s="12">
        <v>47.92</v>
      </c>
      <c r="T12" s="32"/>
    </row>
    <row r="13" spans="1:115" x14ac:dyDescent="0.3">
      <c r="A13" s="35" t="s">
        <v>17</v>
      </c>
      <c r="B13" s="6">
        <v>222.37</v>
      </c>
      <c r="C13" s="6">
        <v>208.28</v>
      </c>
      <c r="D13" s="6">
        <v>227.95</v>
      </c>
      <c r="E13" s="6">
        <v>228.44</v>
      </c>
      <c r="F13" s="6">
        <v>241.42</v>
      </c>
      <c r="G13" s="6">
        <v>252.79</v>
      </c>
      <c r="H13" s="6">
        <v>211.71</v>
      </c>
      <c r="I13" s="6">
        <v>220.88</v>
      </c>
      <c r="J13" s="6">
        <v>223.49</v>
      </c>
      <c r="K13" s="6">
        <v>221.95</v>
      </c>
      <c r="L13" s="6">
        <v>210.42</v>
      </c>
      <c r="M13" s="6">
        <v>227.35</v>
      </c>
      <c r="N13" s="6">
        <v>203.41</v>
      </c>
      <c r="O13" s="6"/>
      <c r="P13" s="7">
        <f t="shared" si="1"/>
        <v>2900.46</v>
      </c>
      <c r="Q13" s="7">
        <v>39.520000000000003</v>
      </c>
      <c r="R13" s="7">
        <f>SUM(P13:Q13)</f>
        <v>2939.98</v>
      </c>
      <c r="S13" s="12"/>
      <c r="T13" s="32"/>
    </row>
    <row r="14" spans="1:115" x14ac:dyDescent="0.3">
      <c r="A14" s="33" t="s">
        <v>18</v>
      </c>
      <c r="B14" s="13">
        <v>572.79</v>
      </c>
      <c r="C14" s="13">
        <v>607.47</v>
      </c>
      <c r="D14" s="13">
        <v>673.28</v>
      </c>
      <c r="E14" s="13">
        <v>695.86</v>
      </c>
      <c r="F14" s="13">
        <v>693.02</v>
      </c>
      <c r="G14" s="13">
        <v>672.83</v>
      </c>
      <c r="H14" s="13">
        <v>673.88</v>
      </c>
      <c r="I14" s="13">
        <v>676.66</v>
      </c>
      <c r="J14" s="13">
        <v>724.88</v>
      </c>
      <c r="K14" s="13">
        <v>681</v>
      </c>
      <c r="L14" s="13">
        <v>685.8</v>
      </c>
      <c r="M14" s="13">
        <v>719.18</v>
      </c>
      <c r="N14" s="13">
        <v>749.65</v>
      </c>
      <c r="O14" s="13"/>
      <c r="P14" s="34">
        <f t="shared" si="1"/>
        <v>8826.3000000000011</v>
      </c>
      <c r="Q14" s="34">
        <v>205.08</v>
      </c>
      <c r="R14" s="34">
        <f t="shared" si="0"/>
        <v>9031.380000000001</v>
      </c>
      <c r="S14" s="12">
        <v>19.5</v>
      </c>
      <c r="T14" s="32"/>
    </row>
    <row r="15" spans="1:115" x14ac:dyDescent="0.3">
      <c r="A15" s="35" t="s">
        <v>19</v>
      </c>
      <c r="B15" s="6">
        <v>141.13999999999999</v>
      </c>
      <c r="C15" s="6">
        <v>111.28</v>
      </c>
      <c r="D15" s="6">
        <v>106.25</v>
      </c>
      <c r="E15" s="6">
        <v>114.74</v>
      </c>
      <c r="F15" s="6">
        <v>114.82</v>
      </c>
      <c r="G15" s="6">
        <v>114.96</v>
      </c>
      <c r="H15" s="6">
        <v>121.85</v>
      </c>
      <c r="I15" s="6">
        <v>107.48</v>
      </c>
      <c r="J15" s="6">
        <v>143.19</v>
      </c>
      <c r="K15" s="6">
        <v>142.41999999999999</v>
      </c>
      <c r="L15" s="6">
        <v>171.41</v>
      </c>
      <c r="M15" s="6">
        <v>155.43</v>
      </c>
      <c r="N15" s="6">
        <v>102.33</v>
      </c>
      <c r="O15" s="6"/>
      <c r="P15" s="7">
        <f t="shared" si="1"/>
        <v>1647.3000000000002</v>
      </c>
      <c r="Q15" s="7">
        <v>40.590000000000003</v>
      </c>
      <c r="R15" s="7">
        <f>SUM(P15:Q15)</f>
        <v>1687.89</v>
      </c>
      <c r="S15" s="12">
        <v>90.95</v>
      </c>
      <c r="T15" s="32"/>
    </row>
    <row r="16" spans="1:115" x14ac:dyDescent="0.3">
      <c r="A16" s="33" t="s">
        <v>20</v>
      </c>
      <c r="B16" s="13">
        <v>138.62</v>
      </c>
      <c r="C16" s="13">
        <v>125.93</v>
      </c>
      <c r="D16" s="13">
        <v>132.07</v>
      </c>
      <c r="E16" s="13">
        <v>104.32</v>
      </c>
      <c r="F16" s="13">
        <v>123.84</v>
      </c>
      <c r="G16" s="13">
        <v>118.94</v>
      </c>
      <c r="H16" s="13">
        <v>135.35</v>
      </c>
      <c r="I16" s="13">
        <v>113.17</v>
      </c>
      <c r="J16" s="13">
        <v>150.53</v>
      </c>
      <c r="K16" s="13">
        <v>160.65</v>
      </c>
      <c r="L16" s="13">
        <v>201.88</v>
      </c>
      <c r="M16" s="13">
        <v>169.69</v>
      </c>
      <c r="N16" s="13">
        <v>153.72999999999999</v>
      </c>
      <c r="O16" s="13"/>
      <c r="P16" s="34">
        <f t="shared" si="1"/>
        <v>1828.7200000000003</v>
      </c>
      <c r="Q16" s="34">
        <v>97.97</v>
      </c>
      <c r="R16" s="34">
        <f t="shared" si="0"/>
        <v>1926.6900000000003</v>
      </c>
      <c r="S16" s="12"/>
      <c r="T16" s="32"/>
    </row>
    <row r="17" spans="1:20" x14ac:dyDescent="0.3">
      <c r="A17" s="35" t="s">
        <v>21</v>
      </c>
      <c r="B17" s="6">
        <v>1129.52</v>
      </c>
      <c r="C17" s="6">
        <v>1135.8599999999999</v>
      </c>
      <c r="D17" s="6">
        <v>1120.07</v>
      </c>
      <c r="E17" s="6">
        <v>1113.1400000000001</v>
      </c>
      <c r="F17" s="6">
        <v>1033.76</v>
      </c>
      <c r="G17" s="6">
        <v>1025.3</v>
      </c>
      <c r="H17" s="6">
        <v>1051.1400000000001</v>
      </c>
      <c r="I17" s="6">
        <v>1040.1600000000001</v>
      </c>
      <c r="J17" s="6">
        <v>990.9</v>
      </c>
      <c r="K17" s="6">
        <v>1004.74</v>
      </c>
      <c r="L17" s="6">
        <v>939.76</v>
      </c>
      <c r="M17" s="6">
        <v>799.45</v>
      </c>
      <c r="N17" s="6">
        <v>775.31</v>
      </c>
      <c r="O17" s="6"/>
      <c r="P17" s="7">
        <f t="shared" si="1"/>
        <v>13159.11</v>
      </c>
      <c r="Q17" s="7">
        <v>525.53</v>
      </c>
      <c r="R17" s="7">
        <f t="shared" si="0"/>
        <v>13684.640000000001</v>
      </c>
      <c r="S17" s="12">
        <v>290.7</v>
      </c>
      <c r="T17" s="36"/>
    </row>
    <row r="18" spans="1:20" x14ac:dyDescent="0.3">
      <c r="A18" s="33" t="s">
        <v>22</v>
      </c>
      <c r="B18" s="13">
        <v>456.23</v>
      </c>
      <c r="C18" s="13">
        <v>398.43</v>
      </c>
      <c r="D18" s="13">
        <v>365.49</v>
      </c>
      <c r="E18" s="13">
        <v>396.08</v>
      </c>
      <c r="F18" s="13">
        <v>389.44</v>
      </c>
      <c r="G18" s="13">
        <v>431.12</v>
      </c>
      <c r="H18" s="13">
        <v>368.01</v>
      </c>
      <c r="I18" s="13">
        <v>423.69</v>
      </c>
      <c r="J18" s="13">
        <v>400.84</v>
      </c>
      <c r="K18" s="13">
        <v>436.85</v>
      </c>
      <c r="L18" s="13">
        <v>392.51</v>
      </c>
      <c r="M18" s="13">
        <v>469.1</v>
      </c>
      <c r="N18" s="13">
        <v>383.07</v>
      </c>
      <c r="O18" s="13"/>
      <c r="P18" s="34">
        <f t="shared" ref="P18:P20" si="2">SUM(B18:N18)</f>
        <v>5310.8600000000006</v>
      </c>
      <c r="Q18" s="34">
        <v>125.88</v>
      </c>
      <c r="R18" s="34">
        <f t="shared" si="0"/>
        <v>5436.7400000000007</v>
      </c>
      <c r="S18" s="12"/>
      <c r="T18" s="32"/>
    </row>
    <row r="19" spans="1:20" x14ac:dyDescent="0.3">
      <c r="A19" s="35" t="s">
        <v>23</v>
      </c>
      <c r="B19" s="6">
        <v>208.1</v>
      </c>
      <c r="C19" s="6">
        <v>158.96</v>
      </c>
      <c r="D19" s="6">
        <v>144.03</v>
      </c>
      <c r="E19" s="6">
        <v>148.94999999999999</v>
      </c>
      <c r="F19" s="6">
        <v>176.7</v>
      </c>
      <c r="G19" s="6">
        <v>154.63999999999999</v>
      </c>
      <c r="H19" s="6">
        <v>159.86000000000001</v>
      </c>
      <c r="I19" s="6">
        <v>148.53</v>
      </c>
      <c r="J19" s="6">
        <v>151.41</v>
      </c>
      <c r="K19" s="6">
        <v>178.29</v>
      </c>
      <c r="L19" s="6">
        <v>159.29</v>
      </c>
      <c r="M19" s="6">
        <v>187.93</v>
      </c>
      <c r="N19" s="6">
        <v>136.84</v>
      </c>
      <c r="O19" s="6"/>
      <c r="P19" s="7">
        <f t="shared" si="2"/>
        <v>2113.5300000000002</v>
      </c>
      <c r="Q19" s="7">
        <v>66.89</v>
      </c>
      <c r="R19" s="7">
        <f t="shared" si="0"/>
        <v>2180.42</v>
      </c>
      <c r="S19" s="12">
        <v>82.09</v>
      </c>
      <c r="T19" s="32"/>
    </row>
    <row r="20" spans="1:20" x14ac:dyDescent="0.3">
      <c r="A20" s="33" t="s">
        <v>24</v>
      </c>
      <c r="B20" s="13">
        <v>229.55</v>
      </c>
      <c r="C20" s="13">
        <v>194.16</v>
      </c>
      <c r="D20" s="13">
        <v>223.78</v>
      </c>
      <c r="E20" s="13">
        <v>210.18</v>
      </c>
      <c r="F20" s="13">
        <v>198.76</v>
      </c>
      <c r="G20" s="13">
        <v>207.04</v>
      </c>
      <c r="H20" s="13">
        <v>189.27</v>
      </c>
      <c r="I20" s="13">
        <v>190.33</v>
      </c>
      <c r="J20" s="13">
        <v>200.34</v>
      </c>
      <c r="K20" s="13">
        <v>220.19</v>
      </c>
      <c r="L20" s="13">
        <v>218.45</v>
      </c>
      <c r="M20" s="13">
        <v>253.44</v>
      </c>
      <c r="N20" s="13">
        <v>243.1</v>
      </c>
      <c r="O20" s="13"/>
      <c r="P20" s="34">
        <f t="shared" si="2"/>
        <v>2778.5899999999997</v>
      </c>
      <c r="Q20" s="34">
        <v>105.77</v>
      </c>
      <c r="R20" s="34">
        <f t="shared" si="0"/>
        <v>2884.3599999999997</v>
      </c>
      <c r="S20" s="12">
        <v>105.64</v>
      </c>
      <c r="T20" s="32"/>
    </row>
    <row r="21" spans="1:20" x14ac:dyDescent="0.3">
      <c r="A21" s="35" t="s">
        <v>25</v>
      </c>
      <c r="B21" s="6">
        <v>109</v>
      </c>
      <c r="C21" s="6">
        <v>91.62</v>
      </c>
      <c r="D21" s="6">
        <v>81.94</v>
      </c>
      <c r="E21" s="6">
        <v>90.03</v>
      </c>
      <c r="F21" s="6">
        <v>76.89</v>
      </c>
      <c r="G21" s="6">
        <v>91.89</v>
      </c>
      <c r="H21" s="6">
        <v>80.709999999999994</v>
      </c>
      <c r="I21" s="6">
        <v>85.25</v>
      </c>
      <c r="J21" s="6">
        <v>89.87</v>
      </c>
      <c r="K21" s="6">
        <v>86.84</v>
      </c>
      <c r="L21" s="6">
        <v>114.29</v>
      </c>
      <c r="M21" s="6">
        <v>90.28</v>
      </c>
      <c r="N21" s="6">
        <v>101.84</v>
      </c>
      <c r="O21" s="6"/>
      <c r="P21" s="7">
        <f t="shared" ref="P21:P27" si="3">SUM(B21:O21)</f>
        <v>1190.45</v>
      </c>
      <c r="Q21" s="7">
        <v>29.18</v>
      </c>
      <c r="R21" s="7">
        <f t="shared" si="0"/>
        <v>1219.6300000000001</v>
      </c>
      <c r="S21" s="12">
        <v>14.82</v>
      </c>
      <c r="T21" s="36"/>
    </row>
    <row r="22" spans="1:20" x14ac:dyDescent="0.3">
      <c r="A22" s="33" t="s">
        <v>26</v>
      </c>
      <c r="B22" s="13">
        <v>864.36</v>
      </c>
      <c r="C22" s="13">
        <v>638.59</v>
      </c>
      <c r="D22" s="13">
        <v>686.64</v>
      </c>
      <c r="E22" s="13">
        <v>670.6</v>
      </c>
      <c r="F22" s="13">
        <v>648.13</v>
      </c>
      <c r="G22" s="13">
        <v>652.71</v>
      </c>
      <c r="H22" s="13">
        <v>644.12</v>
      </c>
      <c r="I22" s="13">
        <v>627.64</v>
      </c>
      <c r="J22" s="13">
        <v>665.31</v>
      </c>
      <c r="K22" s="13">
        <v>697.39</v>
      </c>
      <c r="L22" s="13">
        <v>782.42</v>
      </c>
      <c r="M22" s="13">
        <v>681.91</v>
      </c>
      <c r="N22" s="13">
        <v>651.80999999999995</v>
      </c>
      <c r="O22" s="13"/>
      <c r="P22" s="34">
        <f t="shared" si="3"/>
        <v>8911.630000000001</v>
      </c>
      <c r="Q22" s="34">
        <v>398.86</v>
      </c>
      <c r="R22" s="34">
        <f t="shared" si="0"/>
        <v>9310.4900000000016</v>
      </c>
      <c r="S22" s="12">
        <v>180.22</v>
      </c>
      <c r="T22" s="32"/>
    </row>
    <row r="23" spans="1:20" x14ac:dyDescent="0.3">
      <c r="A23" s="35" t="s">
        <v>27</v>
      </c>
      <c r="B23" s="6">
        <v>284.45</v>
      </c>
      <c r="C23" s="6">
        <v>275.13</v>
      </c>
      <c r="D23" s="6">
        <v>252.26</v>
      </c>
      <c r="E23" s="6">
        <v>255.1</v>
      </c>
      <c r="F23" s="6">
        <v>248.13</v>
      </c>
      <c r="G23" s="6">
        <v>265.95</v>
      </c>
      <c r="H23" s="6">
        <v>253.34</v>
      </c>
      <c r="I23" s="6">
        <v>255</v>
      </c>
      <c r="J23" s="6">
        <v>256.08</v>
      </c>
      <c r="K23" s="6">
        <v>245.5</v>
      </c>
      <c r="L23" s="6">
        <v>274.57</v>
      </c>
      <c r="M23" s="6">
        <v>264.54000000000002</v>
      </c>
      <c r="N23" s="6">
        <v>248.7</v>
      </c>
      <c r="O23" s="6"/>
      <c r="P23" s="7">
        <f t="shared" si="3"/>
        <v>3378.7499999999995</v>
      </c>
      <c r="Q23" s="7">
        <v>72.08</v>
      </c>
      <c r="R23" s="7">
        <f t="shared" si="0"/>
        <v>3450.8299999999995</v>
      </c>
      <c r="S23" s="12"/>
      <c r="T23" s="32"/>
    </row>
    <row r="24" spans="1:20" x14ac:dyDescent="0.3">
      <c r="A24" s="33" t="s">
        <v>28</v>
      </c>
      <c r="B24" s="13">
        <v>229.59</v>
      </c>
      <c r="C24" s="13">
        <v>181.9</v>
      </c>
      <c r="D24" s="13">
        <v>194.94</v>
      </c>
      <c r="E24" s="13">
        <v>191.68</v>
      </c>
      <c r="F24" s="13">
        <v>212.68</v>
      </c>
      <c r="G24" s="13">
        <v>217.52</v>
      </c>
      <c r="H24" s="13">
        <v>217.78</v>
      </c>
      <c r="I24" s="13">
        <v>226.26</v>
      </c>
      <c r="J24" s="13">
        <v>218.34</v>
      </c>
      <c r="K24" s="13">
        <v>270.77999999999997</v>
      </c>
      <c r="L24" s="13">
        <v>315.33999999999997</v>
      </c>
      <c r="M24" s="13">
        <v>289.26</v>
      </c>
      <c r="N24" s="13">
        <v>269.01</v>
      </c>
      <c r="O24" s="13"/>
      <c r="P24" s="34">
        <f t="shared" si="3"/>
        <v>3035.0800000000008</v>
      </c>
      <c r="Q24" s="34">
        <v>84.07</v>
      </c>
      <c r="R24" s="34">
        <f t="shared" si="0"/>
        <v>3119.150000000001</v>
      </c>
      <c r="S24" s="12">
        <v>125.67</v>
      </c>
      <c r="T24" s="32"/>
    </row>
    <row r="25" spans="1:20" x14ac:dyDescent="0.3">
      <c r="A25" s="35" t="s">
        <v>29</v>
      </c>
      <c r="B25" s="6">
        <v>646.89</v>
      </c>
      <c r="C25" s="6">
        <v>544.04999999999995</v>
      </c>
      <c r="D25" s="6">
        <v>581.94000000000005</v>
      </c>
      <c r="E25" s="6">
        <v>539.1</v>
      </c>
      <c r="F25" s="6">
        <v>566.17999999999995</v>
      </c>
      <c r="G25" s="6">
        <v>554.29999999999995</v>
      </c>
      <c r="H25" s="6">
        <v>577.79</v>
      </c>
      <c r="I25" s="6">
        <v>535.54</v>
      </c>
      <c r="J25" s="6">
        <v>566.16</v>
      </c>
      <c r="K25" s="6">
        <v>553.9</v>
      </c>
      <c r="L25" s="6">
        <v>594.78</v>
      </c>
      <c r="M25" s="6">
        <v>588.92999999999995</v>
      </c>
      <c r="N25" s="6">
        <v>635.16</v>
      </c>
      <c r="O25" s="6"/>
      <c r="P25" s="7">
        <f t="shared" si="3"/>
        <v>7484.7199999999993</v>
      </c>
      <c r="Q25" s="7">
        <v>167.34</v>
      </c>
      <c r="R25" s="7">
        <f t="shared" si="0"/>
        <v>7652.0599999999995</v>
      </c>
      <c r="S25" s="12">
        <v>33.6</v>
      </c>
      <c r="T25" s="32"/>
    </row>
    <row r="26" spans="1:20" x14ac:dyDescent="0.3">
      <c r="A26" s="33" t="s">
        <v>30</v>
      </c>
      <c r="B26" s="13">
        <v>213.04</v>
      </c>
      <c r="C26" s="13">
        <v>171.97</v>
      </c>
      <c r="D26" s="13">
        <v>160.77000000000001</v>
      </c>
      <c r="E26" s="13">
        <v>179.36</v>
      </c>
      <c r="F26" s="13">
        <v>163.69</v>
      </c>
      <c r="G26" s="13">
        <v>158.32</v>
      </c>
      <c r="H26" s="13">
        <v>173.92</v>
      </c>
      <c r="I26" s="13">
        <v>149.85</v>
      </c>
      <c r="J26" s="13">
        <v>142.49</v>
      </c>
      <c r="K26" s="13">
        <v>165.15</v>
      </c>
      <c r="L26" s="13">
        <v>192.34</v>
      </c>
      <c r="M26" s="13">
        <v>229.69</v>
      </c>
      <c r="N26" s="13">
        <v>190.2</v>
      </c>
      <c r="O26" s="13"/>
      <c r="P26" s="34">
        <f t="shared" si="3"/>
        <v>2290.7899999999995</v>
      </c>
      <c r="Q26" s="34">
        <v>97.97</v>
      </c>
      <c r="R26" s="34">
        <f>SUM(P26:Q26)</f>
        <v>2388.7599999999993</v>
      </c>
      <c r="S26" s="12">
        <v>61</v>
      </c>
      <c r="T26" s="32"/>
    </row>
    <row r="27" spans="1:20" x14ac:dyDescent="0.3">
      <c r="A27" s="35" t="s">
        <v>31</v>
      </c>
      <c r="B27" s="6">
        <v>301.45999999999998</v>
      </c>
      <c r="C27" s="6">
        <v>195.3</v>
      </c>
      <c r="D27" s="6">
        <v>186.56</v>
      </c>
      <c r="E27" s="6">
        <v>232.24</v>
      </c>
      <c r="F27" s="6">
        <v>244.58</v>
      </c>
      <c r="G27" s="6">
        <v>242.73</v>
      </c>
      <c r="H27" s="6">
        <v>212.39</v>
      </c>
      <c r="I27" s="6">
        <v>213</v>
      </c>
      <c r="J27" s="6">
        <v>226.32</v>
      </c>
      <c r="K27" s="6">
        <v>252.31</v>
      </c>
      <c r="L27" s="6">
        <v>241.48</v>
      </c>
      <c r="M27" s="6">
        <v>222.97</v>
      </c>
      <c r="N27" s="6">
        <v>245.78</v>
      </c>
      <c r="O27" s="6"/>
      <c r="P27" s="7">
        <f t="shared" si="3"/>
        <v>3017.12</v>
      </c>
      <c r="Q27" s="7">
        <v>98.03</v>
      </c>
      <c r="R27" s="7">
        <f t="shared" si="0"/>
        <v>3115.15</v>
      </c>
      <c r="S27" s="12">
        <v>30.73</v>
      </c>
      <c r="T27" s="32"/>
    </row>
    <row r="28" spans="1:20" x14ac:dyDescent="0.3">
      <c r="A28" s="37" t="s">
        <v>32</v>
      </c>
      <c r="B28" s="38">
        <v>257.36</v>
      </c>
      <c r="C28" s="38">
        <v>258.23</v>
      </c>
      <c r="D28" s="38">
        <v>265.47000000000003</v>
      </c>
      <c r="E28" s="38">
        <v>268.83999999999997</v>
      </c>
      <c r="F28" s="38">
        <v>272.62</v>
      </c>
      <c r="G28" s="38">
        <v>267.69</v>
      </c>
      <c r="H28" s="38">
        <v>287.37</v>
      </c>
      <c r="I28" s="38">
        <v>250.22</v>
      </c>
      <c r="J28" s="38">
        <v>260.54000000000002</v>
      </c>
      <c r="K28" s="38">
        <v>313.14999999999998</v>
      </c>
      <c r="L28" s="38">
        <v>285.60000000000002</v>
      </c>
      <c r="M28" s="38">
        <v>290.83</v>
      </c>
      <c r="N28" s="38">
        <v>334.53</v>
      </c>
      <c r="O28" s="38"/>
      <c r="P28" s="39">
        <f>SUM(B28:O28)</f>
        <v>3612.45</v>
      </c>
      <c r="Q28" s="39">
        <v>163.34</v>
      </c>
      <c r="R28" s="39">
        <f t="shared" si="0"/>
        <v>3775.79</v>
      </c>
      <c r="S28" s="12"/>
      <c r="T28" s="40"/>
    </row>
    <row r="29" spans="1:20" x14ac:dyDescent="0.3">
      <c r="A29" s="41" t="s">
        <v>5</v>
      </c>
      <c r="B29" s="10">
        <f>SUM(B9:B28)</f>
        <v>7263.53</v>
      </c>
      <c r="C29" s="10">
        <f t="shared" ref="C29:N29" si="4">SUM(C9:C28)</f>
        <v>6298.09</v>
      </c>
      <c r="D29" s="10">
        <f t="shared" si="4"/>
        <v>6456.7800000000007</v>
      </c>
      <c r="E29" s="10">
        <f t="shared" si="4"/>
        <v>6438.0300000000007</v>
      </c>
      <c r="F29" s="10">
        <f t="shared" si="4"/>
        <v>6454.51</v>
      </c>
      <c r="G29" s="10">
        <f t="shared" si="4"/>
        <v>6458.1799999999985</v>
      </c>
      <c r="H29" s="10">
        <f t="shared" si="4"/>
        <v>6440.96</v>
      </c>
      <c r="I29" s="10">
        <f t="shared" si="4"/>
        <v>6302.4800000000014</v>
      </c>
      <c r="J29" s="10">
        <f t="shared" si="4"/>
        <v>6443.28</v>
      </c>
      <c r="K29" s="10">
        <f t="shared" si="4"/>
        <v>6720.15</v>
      </c>
      <c r="L29" s="10">
        <f t="shared" si="4"/>
        <v>6835.86</v>
      </c>
      <c r="M29" s="10">
        <f t="shared" si="4"/>
        <v>6753.35</v>
      </c>
      <c r="N29" s="10">
        <f t="shared" si="4"/>
        <v>6518.74</v>
      </c>
      <c r="O29" s="10">
        <f>SUM(O9:O28)</f>
        <v>0</v>
      </c>
      <c r="P29" s="16">
        <f>SUM(P9:P28)</f>
        <v>85383.939999999988</v>
      </c>
      <c r="Q29" s="16">
        <f>SUM(Q9:Q28)</f>
        <v>2724.0000000000009</v>
      </c>
      <c r="R29" s="16">
        <f>SUM(R9:R28)</f>
        <v>88107.939999999973</v>
      </c>
      <c r="S29" s="42">
        <f t="shared" ref="S29:T29" si="5">SUM(S9:S28)</f>
        <v>1222.3799999999999</v>
      </c>
      <c r="T29" s="42">
        <f t="shared" si="5"/>
        <v>0</v>
      </c>
    </row>
    <row r="30" spans="1:20" s="8" customFormat="1" x14ac:dyDescent="0.3">
      <c r="A30" s="43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5"/>
    </row>
    <row r="31" spans="1:20" s="44" customFormat="1" x14ac:dyDescent="0.3">
      <c r="A31" s="11"/>
      <c r="B31" s="12"/>
      <c r="C31" s="12"/>
      <c r="D31" s="12"/>
      <c r="E31" s="12"/>
      <c r="F31" s="12"/>
      <c r="G31" s="13" t="s">
        <v>33</v>
      </c>
      <c r="H31" s="12"/>
      <c r="I31" s="12"/>
      <c r="J31" s="12"/>
      <c r="K31" s="12"/>
      <c r="L31" s="12"/>
      <c r="M31" s="15"/>
      <c r="N31" s="15"/>
      <c r="O31" s="15"/>
      <c r="P31" s="15"/>
      <c r="Q31" s="20"/>
      <c r="R31" s="20" t="s">
        <v>62</v>
      </c>
    </row>
    <row r="32" spans="1:20" s="44" customFormat="1" x14ac:dyDescent="0.3">
      <c r="A32" s="11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3"/>
      <c r="N32" s="13"/>
      <c r="O32" s="13"/>
      <c r="P32" s="13"/>
      <c r="Q32" s="45"/>
    </row>
    <row r="33" spans="1:115" s="44" customFormat="1" x14ac:dyDescent="0.3">
      <c r="A33" s="11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</row>
    <row r="34" spans="1:115" x14ac:dyDescent="0.3">
      <c r="A34" s="55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</row>
    <row r="35" spans="1:115" x14ac:dyDescent="0.3">
      <c r="A35" s="14" t="s">
        <v>34</v>
      </c>
      <c r="R35" s="13"/>
      <c r="S35" s="24" t="s">
        <v>10</v>
      </c>
    </row>
    <row r="36" spans="1:115" x14ac:dyDescent="0.3">
      <c r="A36" s="1"/>
      <c r="B36" s="2" t="s">
        <v>0</v>
      </c>
      <c r="C36" s="2">
        <v>1</v>
      </c>
      <c r="D36" s="2">
        <v>2</v>
      </c>
      <c r="E36" s="2">
        <v>3</v>
      </c>
      <c r="F36" s="2">
        <v>4</v>
      </c>
      <c r="G36" s="2">
        <v>5</v>
      </c>
      <c r="H36" s="2">
        <v>6</v>
      </c>
      <c r="I36" s="2">
        <v>7</v>
      </c>
      <c r="J36" s="2">
        <v>8</v>
      </c>
      <c r="K36" s="2">
        <v>9</v>
      </c>
      <c r="L36" s="2">
        <v>10</v>
      </c>
      <c r="M36" s="2">
        <v>11</v>
      </c>
      <c r="N36" s="2">
        <v>12</v>
      </c>
      <c r="O36" s="2" t="s">
        <v>35</v>
      </c>
      <c r="P36" s="3" t="s">
        <v>1</v>
      </c>
      <c r="Q36" s="3" t="s">
        <v>2</v>
      </c>
      <c r="R36" s="3" t="s">
        <v>3</v>
      </c>
      <c r="S36" s="27" t="s">
        <v>12</v>
      </c>
    </row>
    <row r="37" spans="1:115" x14ac:dyDescent="0.3">
      <c r="A37" s="60" t="s">
        <v>58</v>
      </c>
      <c r="B37" s="5">
        <v>19</v>
      </c>
      <c r="C37" s="5">
        <v>13</v>
      </c>
      <c r="D37" s="5">
        <v>20.81</v>
      </c>
      <c r="E37" s="5">
        <v>18.940000000000001</v>
      </c>
      <c r="F37" s="5">
        <v>17.760000000000002</v>
      </c>
      <c r="G37" s="5">
        <v>13.84</v>
      </c>
      <c r="H37" s="5">
        <v>14.97</v>
      </c>
      <c r="I37" s="5">
        <v>18.37</v>
      </c>
      <c r="J37" s="5">
        <v>13.68</v>
      </c>
      <c r="K37" s="5">
        <v>11.84</v>
      </c>
      <c r="L37" s="5">
        <v>14</v>
      </c>
      <c r="M37" s="5">
        <v>11.8</v>
      </c>
      <c r="N37" s="5">
        <v>4</v>
      </c>
      <c r="O37" s="5"/>
      <c r="P37" s="61">
        <f>SUM(B37:O37)</f>
        <v>192.01000000000002</v>
      </c>
      <c r="Q37" s="61">
        <v>1.99</v>
      </c>
      <c r="R37" s="5">
        <f t="shared" ref="R37:R60" si="6">SUM(P37:Q37)</f>
        <v>194.00000000000003</v>
      </c>
      <c r="S37" s="12"/>
    </row>
    <row r="38" spans="1:115" x14ac:dyDescent="0.3">
      <c r="A38" s="46" t="s">
        <v>36</v>
      </c>
      <c r="B38" s="5">
        <v>98.84</v>
      </c>
      <c r="C38" s="5">
        <v>84.92</v>
      </c>
      <c r="D38" s="5">
        <v>80.94</v>
      </c>
      <c r="E38" s="5">
        <v>80.84</v>
      </c>
      <c r="F38" s="5">
        <v>85</v>
      </c>
      <c r="G38" s="5">
        <v>85.72</v>
      </c>
      <c r="H38" s="5">
        <v>73.72</v>
      </c>
      <c r="I38" s="5">
        <v>72.69</v>
      </c>
      <c r="J38" s="5">
        <v>79.73</v>
      </c>
      <c r="K38" s="5"/>
      <c r="L38" s="5"/>
      <c r="M38" s="5"/>
      <c r="N38" s="5"/>
      <c r="O38" s="5"/>
      <c r="P38" s="9">
        <f t="shared" ref="P38:P60" si="7">SUM(B38:O38)</f>
        <v>742.40000000000009</v>
      </c>
      <c r="Q38" s="9">
        <v>1.6</v>
      </c>
      <c r="R38" s="5">
        <f t="shared" si="6"/>
        <v>744.00000000000011</v>
      </c>
      <c r="S38" s="12"/>
    </row>
    <row r="39" spans="1:115" s="47" customFormat="1" x14ac:dyDescent="0.3">
      <c r="A39" s="46" t="s">
        <v>63</v>
      </c>
      <c r="B39" s="5"/>
      <c r="C39" s="5"/>
      <c r="D39" s="5"/>
      <c r="E39" s="5"/>
      <c r="F39" s="5"/>
      <c r="G39" s="5"/>
      <c r="H39" s="5"/>
      <c r="I39" s="5"/>
      <c r="J39" s="5"/>
      <c r="K39" s="5">
        <v>84.45</v>
      </c>
      <c r="L39" s="5">
        <v>69.930000000000007</v>
      </c>
      <c r="M39" s="5">
        <v>52.01</v>
      </c>
      <c r="N39" s="5">
        <v>27.39</v>
      </c>
      <c r="O39" s="5"/>
      <c r="P39" s="9">
        <f t="shared" si="7"/>
        <v>233.77999999999997</v>
      </c>
      <c r="Q39" s="9">
        <v>4.03</v>
      </c>
      <c r="R39" s="5">
        <f t="shared" si="6"/>
        <v>237.80999999999997</v>
      </c>
      <c r="S39" s="29">
        <v>232.78</v>
      </c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  <c r="BC39" s="8"/>
      <c r="BD39" s="8"/>
      <c r="BE39" s="8"/>
      <c r="BF39" s="8"/>
      <c r="BG39" s="8"/>
      <c r="BH39" s="8"/>
      <c r="BI39" s="8"/>
      <c r="BJ39" s="8"/>
      <c r="BK39" s="8"/>
      <c r="BL39" s="8"/>
      <c r="BM39" s="8"/>
      <c r="BN39" s="8"/>
      <c r="BO39" s="8"/>
      <c r="BP39" s="8"/>
      <c r="BQ39" s="8"/>
      <c r="BR39" s="8"/>
      <c r="BS39" s="8"/>
      <c r="BT39" s="8"/>
      <c r="BU39" s="8"/>
      <c r="BV39" s="8"/>
      <c r="BW39" s="8"/>
      <c r="BX39" s="8"/>
      <c r="BY39" s="8"/>
      <c r="BZ39" s="8"/>
      <c r="CA39" s="8"/>
      <c r="CB39" s="8"/>
      <c r="CC39" s="8"/>
      <c r="CD39" s="8"/>
      <c r="CE39" s="8"/>
      <c r="CF39" s="8"/>
      <c r="CG39" s="8"/>
      <c r="CH39" s="8"/>
      <c r="CI39" s="8"/>
      <c r="CJ39" s="8"/>
      <c r="CK39" s="8"/>
      <c r="CL39" s="8"/>
      <c r="CM39" s="8"/>
      <c r="CN39" s="8"/>
      <c r="CO39" s="8"/>
      <c r="CP39" s="8"/>
      <c r="CQ39" s="8"/>
      <c r="CR39" s="8"/>
      <c r="CS39" s="8"/>
      <c r="CT39" s="8"/>
      <c r="CU39" s="8"/>
      <c r="CV39" s="8"/>
      <c r="CW39" s="8"/>
      <c r="CX39" s="8"/>
      <c r="CY39" s="8"/>
      <c r="CZ39" s="8"/>
      <c r="DA39" s="8"/>
      <c r="DB39" s="8"/>
      <c r="DC39" s="8"/>
      <c r="DD39" s="8"/>
      <c r="DE39" s="8"/>
      <c r="DF39" s="8"/>
      <c r="DG39" s="8"/>
      <c r="DH39" s="8"/>
      <c r="DI39" s="8"/>
      <c r="DJ39" s="8"/>
      <c r="DK39" s="8"/>
    </row>
    <row r="40" spans="1:115" x14ac:dyDescent="0.3">
      <c r="A40" s="46" t="s">
        <v>37</v>
      </c>
      <c r="B40" s="5">
        <v>19</v>
      </c>
      <c r="C40" s="5">
        <v>17</v>
      </c>
      <c r="D40" s="5">
        <v>24</v>
      </c>
      <c r="E40" s="5">
        <v>19</v>
      </c>
      <c r="F40" s="5">
        <v>24.93</v>
      </c>
      <c r="G40" s="5">
        <v>23.69</v>
      </c>
      <c r="H40" s="5">
        <v>26.39</v>
      </c>
      <c r="I40" s="5">
        <v>24.47</v>
      </c>
      <c r="J40" s="5">
        <v>20.7</v>
      </c>
      <c r="K40" s="5">
        <v>26.64</v>
      </c>
      <c r="L40" s="5">
        <v>22.44</v>
      </c>
      <c r="M40" s="5">
        <v>21.8</v>
      </c>
      <c r="N40" s="5">
        <v>30.76</v>
      </c>
      <c r="O40" s="5"/>
      <c r="P40" s="9">
        <f>SUM(B40:O40)</f>
        <v>300.82</v>
      </c>
      <c r="Q40" s="9">
        <v>3.16</v>
      </c>
      <c r="R40" s="5">
        <f t="shared" si="6"/>
        <v>303.98</v>
      </c>
      <c r="S40" s="12">
        <v>3</v>
      </c>
    </row>
    <row r="41" spans="1:115" x14ac:dyDescent="0.3">
      <c r="A41" s="46" t="s">
        <v>38</v>
      </c>
      <c r="B41" s="5">
        <v>131.94999999999999</v>
      </c>
      <c r="C41" s="5">
        <v>83.89</v>
      </c>
      <c r="D41" s="5">
        <v>83.78</v>
      </c>
      <c r="E41" s="5">
        <v>83.89</v>
      </c>
      <c r="F41" s="5">
        <v>83.28</v>
      </c>
      <c r="G41" s="5">
        <v>86.25</v>
      </c>
      <c r="H41" s="5">
        <v>85.45</v>
      </c>
      <c r="I41" s="5">
        <v>78.069999999999993</v>
      </c>
      <c r="J41" s="5">
        <v>87</v>
      </c>
      <c r="K41" s="5"/>
      <c r="L41" s="5"/>
      <c r="M41" s="5"/>
      <c r="N41" s="5"/>
      <c r="O41" s="5"/>
      <c r="P41" s="9">
        <f>SUM(B41:O41)</f>
        <v>803.56</v>
      </c>
      <c r="Q41" s="9">
        <v>3.44</v>
      </c>
      <c r="R41" s="5">
        <f t="shared" si="6"/>
        <v>807</v>
      </c>
      <c r="S41" s="12">
        <v>0</v>
      </c>
    </row>
    <row r="42" spans="1:115" x14ac:dyDescent="0.3">
      <c r="A42" s="46" t="s">
        <v>39</v>
      </c>
      <c r="B42" s="5">
        <v>106.85</v>
      </c>
      <c r="C42" s="5">
        <v>84</v>
      </c>
      <c r="D42" s="5">
        <v>84.75</v>
      </c>
      <c r="E42" s="5">
        <v>83.92</v>
      </c>
      <c r="F42" s="5">
        <v>83.91</v>
      </c>
      <c r="G42" s="5">
        <v>82.35</v>
      </c>
      <c r="H42" s="5">
        <v>83.25</v>
      </c>
      <c r="I42" s="5">
        <v>80.8</v>
      </c>
      <c r="J42" s="5">
        <v>83.32</v>
      </c>
      <c r="K42" s="5"/>
      <c r="L42" s="5"/>
      <c r="M42" s="5"/>
      <c r="N42" s="5"/>
      <c r="O42" s="5"/>
      <c r="P42" s="9">
        <f t="shared" si="7"/>
        <v>773.15000000000009</v>
      </c>
      <c r="Q42" s="9">
        <v>3.85</v>
      </c>
      <c r="R42" s="5">
        <f t="shared" si="6"/>
        <v>777.00000000000011</v>
      </c>
      <c r="S42" s="12"/>
    </row>
    <row r="43" spans="1:115" x14ac:dyDescent="0.3">
      <c r="A43" s="46" t="s">
        <v>60</v>
      </c>
      <c r="B43" s="5">
        <v>26</v>
      </c>
      <c r="C43" s="5">
        <v>15</v>
      </c>
      <c r="D43" s="5">
        <v>14</v>
      </c>
      <c r="E43" s="5">
        <v>16.73</v>
      </c>
      <c r="F43" s="5"/>
      <c r="G43" s="5"/>
      <c r="H43" s="5"/>
      <c r="I43" s="5"/>
      <c r="J43" s="5"/>
      <c r="K43" s="5"/>
      <c r="L43" s="5"/>
      <c r="M43" s="5"/>
      <c r="N43" s="5"/>
      <c r="O43" s="5"/>
      <c r="P43" s="9">
        <f t="shared" ref="P43" si="8">SUM(B43:O43)</f>
        <v>71.73</v>
      </c>
      <c r="Q43" s="9">
        <v>0.27</v>
      </c>
      <c r="R43" s="5">
        <f t="shared" ref="R43" si="9">SUM(P43:Q43)</f>
        <v>72</v>
      </c>
      <c r="S43" s="12"/>
    </row>
    <row r="44" spans="1:115" x14ac:dyDescent="0.3">
      <c r="A44" s="46" t="s">
        <v>40</v>
      </c>
      <c r="B44" s="5">
        <v>49.84</v>
      </c>
      <c r="C44" s="5">
        <v>49.57</v>
      </c>
      <c r="D44" s="5">
        <v>48.84</v>
      </c>
      <c r="E44" s="5">
        <v>47.68</v>
      </c>
      <c r="F44" s="5">
        <v>40.36</v>
      </c>
      <c r="G44" s="5">
        <v>43.31</v>
      </c>
      <c r="H44" s="5"/>
      <c r="I44" s="5"/>
      <c r="J44" s="5"/>
      <c r="K44" s="5"/>
      <c r="L44" s="5"/>
      <c r="M44" s="5"/>
      <c r="N44" s="5"/>
      <c r="O44" s="5"/>
      <c r="P44" s="9">
        <f t="shared" si="7"/>
        <v>279.60000000000002</v>
      </c>
      <c r="Q44" s="9">
        <v>2.4</v>
      </c>
      <c r="R44" s="5">
        <f>SUM(P44:Q44)</f>
        <v>282</v>
      </c>
      <c r="S44" s="12"/>
    </row>
    <row r="45" spans="1:115" x14ac:dyDescent="0.3">
      <c r="A45" s="46" t="s">
        <v>41</v>
      </c>
      <c r="B45" s="5"/>
      <c r="C45" s="5"/>
      <c r="D45" s="5"/>
      <c r="E45" s="5"/>
      <c r="F45" s="5"/>
      <c r="G45" s="5"/>
      <c r="H45" s="5"/>
      <c r="I45" s="5"/>
      <c r="J45" s="5"/>
      <c r="K45" s="5">
        <v>169.92</v>
      </c>
      <c r="L45" s="5">
        <v>142.86000000000001</v>
      </c>
      <c r="M45" s="5">
        <v>133.52000000000001</v>
      </c>
      <c r="N45" s="5">
        <v>153.29</v>
      </c>
      <c r="O45" s="5"/>
      <c r="P45" s="9">
        <f t="shared" si="7"/>
        <v>599.58999999999992</v>
      </c>
      <c r="Q45" s="9">
        <v>5.25</v>
      </c>
      <c r="R45" s="5">
        <f>SUM(P45:Q45)</f>
        <v>604.83999999999992</v>
      </c>
      <c r="S45" s="12"/>
    </row>
    <row r="46" spans="1:115" s="48" customFormat="1" x14ac:dyDescent="0.3">
      <c r="A46" s="46" t="s">
        <v>42</v>
      </c>
      <c r="B46" s="5">
        <v>27</v>
      </c>
      <c r="C46" s="5">
        <v>24.73</v>
      </c>
      <c r="D46" s="5">
        <v>18</v>
      </c>
      <c r="E46" s="5">
        <v>21</v>
      </c>
      <c r="F46" s="5">
        <v>19.850000000000001</v>
      </c>
      <c r="G46" s="5">
        <v>20.9</v>
      </c>
      <c r="H46" s="5">
        <v>27.79</v>
      </c>
      <c r="I46" s="5">
        <v>23.5</v>
      </c>
      <c r="J46" s="5">
        <v>18.8</v>
      </c>
      <c r="K46" s="5">
        <v>17.66</v>
      </c>
      <c r="L46" s="5">
        <v>26.85</v>
      </c>
      <c r="M46" s="5">
        <v>21</v>
      </c>
      <c r="N46" s="5">
        <v>16.86</v>
      </c>
      <c r="O46" s="5"/>
      <c r="P46" s="9">
        <f t="shared" si="7"/>
        <v>283.94000000000005</v>
      </c>
      <c r="Q46" s="9">
        <v>1.88</v>
      </c>
      <c r="R46" s="5">
        <f t="shared" si="6"/>
        <v>285.82000000000005</v>
      </c>
      <c r="S46" s="12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  <c r="AX46" s="8"/>
      <c r="AY46" s="8"/>
      <c r="AZ46" s="8"/>
      <c r="BA46" s="8"/>
      <c r="BB46" s="8"/>
      <c r="BC46" s="8"/>
      <c r="BD46" s="8"/>
      <c r="BE46" s="8"/>
      <c r="BF46" s="8"/>
      <c r="BG46" s="8"/>
      <c r="BH46" s="8"/>
      <c r="BI46" s="8"/>
      <c r="BJ46" s="8"/>
      <c r="BK46" s="8"/>
      <c r="BL46" s="8"/>
      <c r="BM46" s="8"/>
      <c r="BN46" s="8"/>
      <c r="BO46" s="8"/>
      <c r="BP46" s="8"/>
      <c r="BQ46" s="8"/>
      <c r="BR46" s="8"/>
      <c r="BS46" s="8"/>
      <c r="BT46" s="8"/>
      <c r="BU46" s="8"/>
      <c r="BV46" s="8"/>
      <c r="BW46" s="8"/>
      <c r="BX46" s="8"/>
      <c r="BY46" s="8"/>
      <c r="BZ46" s="8"/>
      <c r="CA46" s="8"/>
      <c r="CB46" s="8"/>
      <c r="CC46" s="8"/>
      <c r="CD46" s="8"/>
      <c r="CE46" s="8"/>
      <c r="CF46" s="8"/>
      <c r="CG46" s="8"/>
      <c r="CH46" s="8"/>
      <c r="CI46" s="8"/>
      <c r="CJ46" s="8"/>
      <c r="CK46" s="8"/>
      <c r="CL46" s="8"/>
      <c r="CM46" s="8"/>
      <c r="CN46" s="8"/>
      <c r="CO46" s="8"/>
      <c r="CP46" s="8"/>
      <c r="CQ46" s="8"/>
      <c r="CR46" s="8"/>
      <c r="CS46" s="8"/>
      <c r="CT46" s="8"/>
      <c r="CU46" s="8"/>
      <c r="CV46" s="8"/>
      <c r="CW46" s="8"/>
      <c r="CX46" s="8"/>
      <c r="CY46" s="8"/>
      <c r="CZ46" s="8"/>
      <c r="DA46" s="8"/>
      <c r="DB46" s="8"/>
      <c r="DC46" s="8"/>
      <c r="DD46" s="8"/>
      <c r="DE46" s="8"/>
      <c r="DF46" s="8"/>
      <c r="DG46" s="8"/>
      <c r="DH46" s="8"/>
      <c r="DI46" s="8"/>
      <c r="DJ46" s="8"/>
      <c r="DK46" s="8"/>
    </row>
    <row r="47" spans="1:115" s="8" customFormat="1" x14ac:dyDescent="0.3">
      <c r="A47" s="46" t="s">
        <v>43</v>
      </c>
      <c r="B47" s="5">
        <v>94.96</v>
      </c>
      <c r="C47" s="5">
        <v>64.650000000000006</v>
      </c>
      <c r="D47" s="5">
        <v>49.97</v>
      </c>
      <c r="E47" s="5">
        <v>51.53</v>
      </c>
      <c r="F47" s="5">
        <v>33.869999999999997</v>
      </c>
      <c r="G47" s="5">
        <v>27.72</v>
      </c>
      <c r="H47" s="5">
        <v>41.88</v>
      </c>
      <c r="I47" s="5">
        <v>29.9</v>
      </c>
      <c r="J47" s="5">
        <v>28.68</v>
      </c>
      <c r="K47" s="5"/>
      <c r="L47" s="5"/>
      <c r="M47" s="5"/>
      <c r="N47" s="5"/>
      <c r="O47" s="5"/>
      <c r="P47" s="9">
        <f t="shared" si="7"/>
        <v>423.16</v>
      </c>
      <c r="Q47" s="9">
        <v>3.34</v>
      </c>
      <c r="R47" s="5">
        <f t="shared" si="6"/>
        <v>426.5</v>
      </c>
      <c r="S47" s="12"/>
    </row>
    <row r="48" spans="1:115" s="48" customFormat="1" x14ac:dyDescent="0.3">
      <c r="A48" s="46" t="s">
        <v>44</v>
      </c>
      <c r="B48" s="5"/>
      <c r="C48" s="5"/>
      <c r="D48" s="5"/>
      <c r="E48" s="5"/>
      <c r="F48" s="5"/>
      <c r="G48" s="5">
        <v>3</v>
      </c>
      <c r="H48" s="5">
        <v>4.83</v>
      </c>
      <c r="I48" s="5">
        <v>19</v>
      </c>
      <c r="J48" s="5">
        <v>46</v>
      </c>
      <c r="K48" s="5">
        <v>146.75</v>
      </c>
      <c r="L48" s="5">
        <v>67.62</v>
      </c>
      <c r="M48" s="5">
        <v>43.49</v>
      </c>
      <c r="N48" s="5">
        <v>11.82</v>
      </c>
      <c r="O48" s="5"/>
      <c r="P48" s="9">
        <f t="shared" si="7"/>
        <v>342.51</v>
      </c>
      <c r="Q48" s="9"/>
      <c r="R48" s="5">
        <f t="shared" si="6"/>
        <v>342.51</v>
      </c>
      <c r="S48" s="12">
        <v>342.51</v>
      </c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  <c r="AO48" s="8"/>
      <c r="AP48" s="8"/>
      <c r="AQ48" s="8"/>
      <c r="AR48" s="8"/>
      <c r="AS48" s="8"/>
      <c r="AT48" s="8"/>
      <c r="AU48" s="8"/>
      <c r="AV48" s="8"/>
      <c r="AW48" s="8"/>
      <c r="AX48" s="8"/>
      <c r="AY48" s="8"/>
      <c r="AZ48" s="8"/>
      <c r="BA48" s="8"/>
      <c r="BB48" s="8"/>
      <c r="BC48" s="8"/>
      <c r="BD48" s="8"/>
      <c r="BE48" s="8"/>
      <c r="BF48" s="8"/>
      <c r="BG48" s="8"/>
      <c r="BH48" s="8"/>
      <c r="BI48" s="8"/>
      <c r="BJ48" s="8"/>
      <c r="BK48" s="8"/>
      <c r="BL48" s="8"/>
      <c r="BM48" s="8"/>
      <c r="BN48" s="8"/>
      <c r="BO48" s="8"/>
      <c r="BP48" s="8"/>
      <c r="BQ48" s="8"/>
      <c r="BR48" s="8"/>
      <c r="BS48" s="8"/>
      <c r="BT48" s="8"/>
      <c r="BU48" s="8"/>
      <c r="BV48" s="8"/>
      <c r="BW48" s="8"/>
      <c r="BX48" s="8"/>
      <c r="BY48" s="8"/>
      <c r="BZ48" s="8"/>
      <c r="CA48" s="8"/>
      <c r="CB48" s="8"/>
      <c r="CC48" s="8"/>
      <c r="CD48" s="8"/>
      <c r="CE48" s="8"/>
      <c r="CF48" s="8"/>
      <c r="CG48" s="8"/>
      <c r="CH48" s="8"/>
      <c r="CI48" s="8"/>
      <c r="CJ48" s="8"/>
      <c r="CK48" s="8"/>
      <c r="CL48" s="8"/>
      <c r="CM48" s="8"/>
      <c r="CN48" s="8"/>
      <c r="CO48" s="8"/>
      <c r="CP48" s="8"/>
      <c r="CQ48" s="8"/>
      <c r="CR48" s="8"/>
      <c r="CS48" s="8"/>
      <c r="CT48" s="8"/>
      <c r="CU48" s="8"/>
      <c r="CV48" s="8"/>
      <c r="CW48" s="8"/>
      <c r="CX48" s="8"/>
      <c r="CY48" s="8"/>
      <c r="CZ48" s="8"/>
      <c r="DA48" s="8"/>
      <c r="DB48" s="8"/>
      <c r="DC48" s="8"/>
      <c r="DD48" s="8"/>
      <c r="DE48" s="8"/>
      <c r="DF48" s="8"/>
      <c r="DG48" s="8"/>
      <c r="DH48" s="8"/>
      <c r="DI48" s="8"/>
      <c r="DJ48" s="8"/>
      <c r="DK48" s="8"/>
    </row>
    <row r="49" spans="1:115" s="48" customFormat="1" x14ac:dyDescent="0.3">
      <c r="A49" s="46" t="s">
        <v>45</v>
      </c>
      <c r="B49" s="5">
        <v>54</v>
      </c>
      <c r="C49" s="5">
        <v>35.85</v>
      </c>
      <c r="D49" s="5">
        <v>35.92</v>
      </c>
      <c r="E49" s="5">
        <v>44.67</v>
      </c>
      <c r="F49" s="5">
        <v>39.869999999999997</v>
      </c>
      <c r="G49" s="5">
        <v>35.78</v>
      </c>
      <c r="H49" s="5">
        <v>40.47</v>
      </c>
      <c r="I49" s="5">
        <v>32.68</v>
      </c>
      <c r="J49" s="5">
        <v>21.93</v>
      </c>
      <c r="K49" s="5"/>
      <c r="L49" s="5"/>
      <c r="M49" s="5"/>
      <c r="N49" s="5"/>
      <c r="O49" s="5"/>
      <c r="P49" s="9">
        <f t="shared" si="7"/>
        <v>341.17</v>
      </c>
      <c r="Q49" s="9">
        <v>1.83</v>
      </c>
      <c r="R49" s="5">
        <f t="shared" si="6"/>
        <v>343</v>
      </c>
      <c r="S49" s="12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  <c r="BC49" s="8"/>
      <c r="BD49" s="8"/>
      <c r="BE49" s="8"/>
      <c r="BF49" s="8"/>
      <c r="BG49" s="8"/>
      <c r="BH49" s="8"/>
      <c r="BI49" s="8"/>
      <c r="BJ49" s="8"/>
      <c r="BK49" s="8"/>
      <c r="BL49" s="8"/>
      <c r="BM49" s="8"/>
      <c r="BN49" s="8"/>
      <c r="BO49" s="8"/>
      <c r="BP49" s="8"/>
      <c r="BQ49" s="8"/>
      <c r="BR49" s="8"/>
      <c r="BS49" s="8"/>
      <c r="BT49" s="8"/>
      <c r="BU49" s="8"/>
      <c r="BV49" s="8"/>
      <c r="BW49" s="8"/>
      <c r="BX49" s="8"/>
      <c r="BY49" s="8"/>
      <c r="BZ49" s="8"/>
      <c r="CA49" s="8"/>
      <c r="CB49" s="8"/>
      <c r="CC49" s="8"/>
      <c r="CD49" s="8"/>
      <c r="CE49" s="8"/>
      <c r="CF49" s="8"/>
      <c r="CG49" s="8"/>
      <c r="CH49" s="8"/>
      <c r="CI49" s="8"/>
      <c r="CJ49" s="8"/>
      <c r="CK49" s="8"/>
      <c r="CL49" s="8"/>
      <c r="CM49" s="8"/>
      <c r="CN49" s="8"/>
      <c r="CO49" s="8"/>
      <c r="CP49" s="8"/>
      <c r="CQ49" s="8"/>
      <c r="CR49" s="8"/>
      <c r="CS49" s="8"/>
      <c r="CT49" s="8"/>
      <c r="CU49" s="8"/>
      <c r="CV49" s="8"/>
      <c r="CW49" s="8"/>
      <c r="CX49" s="8"/>
      <c r="CY49" s="8"/>
      <c r="CZ49" s="8"/>
      <c r="DA49" s="8"/>
      <c r="DB49" s="8"/>
      <c r="DC49" s="8"/>
      <c r="DD49" s="8"/>
      <c r="DE49" s="8"/>
      <c r="DF49" s="8"/>
      <c r="DG49" s="8"/>
      <c r="DH49" s="8"/>
      <c r="DI49" s="8"/>
      <c r="DJ49" s="8"/>
      <c r="DK49" s="8"/>
    </row>
    <row r="50" spans="1:115" s="48" customFormat="1" x14ac:dyDescent="0.3">
      <c r="A50" s="46" t="s">
        <v>46</v>
      </c>
      <c r="B50" s="5"/>
      <c r="C50" s="5"/>
      <c r="D50" s="5"/>
      <c r="E50" s="5"/>
      <c r="F50" s="5"/>
      <c r="G50" s="5"/>
      <c r="H50" s="5"/>
      <c r="I50" s="5"/>
      <c r="J50" s="5"/>
      <c r="K50" s="5">
        <v>26.31</v>
      </c>
      <c r="L50" s="5">
        <v>32.1</v>
      </c>
      <c r="M50" s="5">
        <v>39.17</v>
      </c>
      <c r="N50" s="5">
        <v>26.71</v>
      </c>
      <c r="O50" s="5"/>
      <c r="P50" s="9">
        <f t="shared" si="7"/>
        <v>124.28999999999999</v>
      </c>
      <c r="Q50" s="9">
        <v>1.1599999999999999</v>
      </c>
      <c r="R50" s="5">
        <f t="shared" si="6"/>
        <v>125.44999999999999</v>
      </c>
      <c r="S50" s="12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8"/>
      <c r="AV50" s="8"/>
      <c r="AW50" s="8"/>
      <c r="AX50" s="8"/>
      <c r="AY50" s="8"/>
      <c r="AZ50" s="8"/>
      <c r="BA50" s="8"/>
      <c r="BB50" s="8"/>
      <c r="BC50" s="8"/>
      <c r="BD50" s="8"/>
      <c r="BE50" s="8"/>
      <c r="BF50" s="8"/>
      <c r="BG50" s="8"/>
      <c r="BH50" s="8"/>
      <c r="BI50" s="8"/>
      <c r="BJ50" s="8"/>
      <c r="BK50" s="8"/>
      <c r="BL50" s="8"/>
      <c r="BM50" s="8"/>
      <c r="BN50" s="8"/>
      <c r="BO50" s="8"/>
      <c r="BP50" s="8"/>
      <c r="BQ50" s="8"/>
      <c r="BR50" s="8"/>
      <c r="BS50" s="8"/>
      <c r="BT50" s="8"/>
      <c r="BU50" s="8"/>
      <c r="BV50" s="8"/>
      <c r="BW50" s="8"/>
      <c r="BX50" s="8"/>
      <c r="BY50" s="8"/>
      <c r="BZ50" s="8"/>
      <c r="CA50" s="8"/>
      <c r="CB50" s="8"/>
      <c r="CC50" s="8"/>
      <c r="CD50" s="8"/>
      <c r="CE50" s="8"/>
      <c r="CF50" s="8"/>
      <c r="CG50" s="8"/>
      <c r="CH50" s="8"/>
      <c r="CI50" s="8"/>
      <c r="CJ50" s="8"/>
      <c r="CK50" s="8"/>
      <c r="CL50" s="8"/>
      <c r="CM50" s="8"/>
      <c r="CN50" s="8"/>
      <c r="CO50" s="8"/>
      <c r="CP50" s="8"/>
      <c r="CQ50" s="8"/>
      <c r="CR50" s="8"/>
      <c r="CS50" s="8"/>
      <c r="CT50" s="8"/>
      <c r="CU50" s="8"/>
      <c r="CV50" s="8"/>
      <c r="CW50" s="8"/>
      <c r="CX50" s="8"/>
      <c r="CY50" s="8"/>
      <c r="CZ50" s="8"/>
      <c r="DA50" s="8"/>
      <c r="DB50" s="8"/>
      <c r="DC50" s="8"/>
      <c r="DD50" s="8"/>
      <c r="DE50" s="8"/>
      <c r="DF50" s="8"/>
      <c r="DG50" s="8"/>
      <c r="DH50" s="8"/>
      <c r="DI50" s="8"/>
      <c r="DJ50" s="8"/>
      <c r="DK50" s="8"/>
    </row>
    <row r="51" spans="1:115" s="48" customFormat="1" x14ac:dyDescent="0.3">
      <c r="A51" s="46" t="s">
        <v>59</v>
      </c>
      <c r="B51" s="5">
        <v>59.08</v>
      </c>
      <c r="C51" s="5">
        <v>74.94</v>
      </c>
      <c r="D51" s="5">
        <v>76.23</v>
      </c>
      <c r="E51" s="5">
        <v>100.15</v>
      </c>
      <c r="F51" s="5">
        <v>104.7</v>
      </c>
      <c r="G51" s="5">
        <v>93.89</v>
      </c>
      <c r="H51" s="5">
        <v>114.23</v>
      </c>
      <c r="I51" s="5">
        <v>103.23</v>
      </c>
      <c r="J51" s="5">
        <v>131.26</v>
      </c>
      <c r="K51" s="5">
        <v>113.34</v>
      </c>
      <c r="L51" s="5">
        <v>84.31</v>
      </c>
      <c r="M51" s="5">
        <v>69.98</v>
      </c>
      <c r="N51" s="5">
        <v>36.65</v>
      </c>
      <c r="O51" s="5"/>
      <c r="P51" s="9">
        <f t="shared" si="7"/>
        <v>1161.99</v>
      </c>
      <c r="Q51" s="9">
        <v>27.37</v>
      </c>
      <c r="R51" s="5">
        <f t="shared" si="6"/>
        <v>1189.3599999999999</v>
      </c>
      <c r="S51" s="12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8"/>
      <c r="AW51" s="8"/>
      <c r="AX51" s="8"/>
      <c r="AY51" s="8"/>
      <c r="AZ51" s="8"/>
      <c r="BA51" s="8"/>
      <c r="BB51" s="8"/>
      <c r="BC51" s="8"/>
      <c r="BD51" s="8"/>
      <c r="BE51" s="8"/>
      <c r="BF51" s="8"/>
      <c r="BG51" s="8"/>
      <c r="BH51" s="8"/>
      <c r="BI51" s="8"/>
      <c r="BJ51" s="8"/>
      <c r="BK51" s="8"/>
      <c r="BL51" s="8"/>
      <c r="BM51" s="8"/>
      <c r="BN51" s="8"/>
      <c r="BO51" s="8"/>
      <c r="BP51" s="8"/>
      <c r="BQ51" s="8"/>
      <c r="BR51" s="8"/>
      <c r="BS51" s="8"/>
      <c r="BT51" s="8"/>
      <c r="BU51" s="8"/>
      <c r="BV51" s="8"/>
      <c r="BW51" s="8"/>
      <c r="BX51" s="8"/>
      <c r="BY51" s="8"/>
      <c r="BZ51" s="8"/>
      <c r="CA51" s="8"/>
      <c r="CB51" s="8"/>
      <c r="CC51" s="8"/>
      <c r="CD51" s="8"/>
      <c r="CE51" s="8"/>
      <c r="CF51" s="8"/>
      <c r="CG51" s="8"/>
      <c r="CH51" s="8"/>
      <c r="CI51" s="8"/>
      <c r="CJ51" s="8"/>
      <c r="CK51" s="8"/>
      <c r="CL51" s="8"/>
      <c r="CM51" s="8"/>
      <c r="CN51" s="8"/>
      <c r="CO51" s="8"/>
      <c r="CP51" s="8"/>
      <c r="CQ51" s="8"/>
      <c r="CR51" s="8"/>
      <c r="CS51" s="8"/>
      <c r="CT51" s="8"/>
      <c r="CU51" s="8"/>
      <c r="CV51" s="8"/>
      <c r="CW51" s="8"/>
      <c r="CX51" s="8"/>
      <c r="CY51" s="8"/>
      <c r="CZ51" s="8"/>
      <c r="DA51" s="8"/>
      <c r="DB51" s="8"/>
      <c r="DC51" s="8"/>
      <c r="DD51" s="8"/>
      <c r="DE51" s="8"/>
      <c r="DF51" s="8"/>
      <c r="DG51" s="8"/>
      <c r="DH51" s="8"/>
      <c r="DI51" s="8"/>
      <c r="DJ51" s="8"/>
      <c r="DK51" s="8"/>
    </row>
    <row r="52" spans="1:115" s="8" customFormat="1" x14ac:dyDescent="0.3">
      <c r="A52" s="46" t="s">
        <v>47</v>
      </c>
      <c r="B52" s="5">
        <v>76.349999999999994</v>
      </c>
      <c r="C52" s="5">
        <v>69.69</v>
      </c>
      <c r="D52" s="5">
        <v>48.31</v>
      </c>
      <c r="E52" s="5">
        <v>48.49</v>
      </c>
      <c r="F52" s="5">
        <v>51.81</v>
      </c>
      <c r="G52" s="5">
        <v>53.98</v>
      </c>
      <c r="H52" s="5">
        <v>50.14</v>
      </c>
      <c r="I52" s="5">
        <v>50.36</v>
      </c>
      <c r="J52" s="5">
        <v>54.63</v>
      </c>
      <c r="K52" s="5"/>
      <c r="L52" s="5"/>
      <c r="M52" s="5"/>
      <c r="N52" s="5"/>
      <c r="O52" s="5"/>
      <c r="P52" s="9">
        <f t="shared" si="7"/>
        <v>503.76</v>
      </c>
      <c r="Q52" s="9">
        <v>6.24</v>
      </c>
      <c r="R52" s="5">
        <f t="shared" si="6"/>
        <v>510</v>
      </c>
      <c r="S52" s="12"/>
    </row>
    <row r="53" spans="1:115" s="48" customFormat="1" x14ac:dyDescent="0.3">
      <c r="A53" s="46" t="s">
        <v>48</v>
      </c>
      <c r="B53" s="5">
        <v>35.94</v>
      </c>
      <c r="C53" s="5">
        <v>28</v>
      </c>
      <c r="D53" s="5">
        <v>25.76</v>
      </c>
      <c r="E53" s="5">
        <v>31.03</v>
      </c>
      <c r="F53" s="5">
        <v>30.09</v>
      </c>
      <c r="G53" s="5">
        <v>36.29</v>
      </c>
      <c r="H53" s="5">
        <v>33.24</v>
      </c>
      <c r="I53" s="5">
        <v>30</v>
      </c>
      <c r="J53" s="5">
        <v>13.27</v>
      </c>
      <c r="K53" s="5"/>
      <c r="L53" s="5"/>
      <c r="M53" s="5"/>
      <c r="N53" s="5"/>
      <c r="O53" s="5"/>
      <c r="P53" s="9">
        <f t="shared" si="7"/>
        <v>263.62</v>
      </c>
      <c r="Q53" s="9">
        <v>6.38</v>
      </c>
      <c r="R53" s="5">
        <f t="shared" si="6"/>
        <v>270</v>
      </c>
      <c r="S53" s="12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  <c r="AZ53" s="8"/>
      <c r="BA53" s="8"/>
      <c r="BB53" s="8"/>
      <c r="BC53" s="8"/>
      <c r="BD53" s="8"/>
      <c r="BE53" s="8"/>
      <c r="BF53" s="8"/>
      <c r="BG53" s="8"/>
      <c r="BH53" s="8"/>
      <c r="BI53" s="8"/>
      <c r="BJ53" s="8"/>
      <c r="BK53" s="8"/>
      <c r="BL53" s="8"/>
      <c r="BM53" s="8"/>
      <c r="BN53" s="8"/>
      <c r="BO53" s="8"/>
      <c r="BP53" s="8"/>
      <c r="BQ53" s="8"/>
      <c r="BR53" s="8"/>
      <c r="BS53" s="8"/>
      <c r="BT53" s="8"/>
      <c r="BU53" s="8"/>
      <c r="BV53" s="8"/>
      <c r="BW53" s="8"/>
      <c r="BX53" s="8"/>
      <c r="BY53" s="8"/>
      <c r="BZ53" s="8"/>
      <c r="CA53" s="8"/>
      <c r="CB53" s="8"/>
      <c r="CC53" s="8"/>
      <c r="CD53" s="8"/>
      <c r="CE53" s="8"/>
      <c r="CF53" s="8"/>
      <c r="CG53" s="8"/>
      <c r="CH53" s="8"/>
      <c r="CI53" s="8"/>
      <c r="CJ53" s="8"/>
      <c r="CK53" s="8"/>
      <c r="CL53" s="8"/>
      <c r="CM53" s="8"/>
      <c r="CN53" s="8"/>
      <c r="CO53" s="8"/>
      <c r="CP53" s="8"/>
      <c r="CQ53" s="8"/>
      <c r="CR53" s="8"/>
      <c r="CS53" s="8"/>
      <c r="CT53" s="8"/>
      <c r="CU53" s="8"/>
      <c r="CV53" s="8"/>
      <c r="CW53" s="8"/>
      <c r="CX53" s="8"/>
      <c r="CY53" s="8"/>
      <c r="CZ53" s="8"/>
      <c r="DA53" s="8"/>
      <c r="DB53" s="8"/>
      <c r="DC53" s="8"/>
      <c r="DD53" s="8"/>
      <c r="DE53" s="8"/>
      <c r="DF53" s="8"/>
      <c r="DG53" s="8"/>
      <c r="DH53" s="8"/>
      <c r="DI53" s="8"/>
      <c r="DJ53" s="8"/>
      <c r="DK53" s="8"/>
    </row>
    <row r="54" spans="1:115" s="8" customFormat="1" x14ac:dyDescent="0.3">
      <c r="A54" s="46" t="s">
        <v>49</v>
      </c>
      <c r="B54" s="5">
        <v>107.92</v>
      </c>
      <c r="C54" s="5">
        <v>84.78</v>
      </c>
      <c r="D54" s="5">
        <v>83.85</v>
      </c>
      <c r="E54" s="5">
        <v>82.91</v>
      </c>
      <c r="F54" s="5">
        <v>85.94</v>
      </c>
      <c r="G54" s="5">
        <v>86.8</v>
      </c>
      <c r="H54" s="5">
        <v>84.69</v>
      </c>
      <c r="I54" s="5">
        <v>78.63</v>
      </c>
      <c r="J54" s="5">
        <v>71.849999999999994</v>
      </c>
      <c r="K54" s="5"/>
      <c r="L54" s="5"/>
      <c r="M54" s="5"/>
      <c r="N54" s="5"/>
      <c r="O54" s="5"/>
      <c r="P54" s="9">
        <f t="shared" si="7"/>
        <v>767.36999999999989</v>
      </c>
      <c r="Q54" s="9">
        <v>1.63</v>
      </c>
      <c r="R54" s="5">
        <f>SUM(P54:Q54)</f>
        <v>768.99999999999989</v>
      </c>
      <c r="S54" s="12"/>
    </row>
    <row r="55" spans="1:115" s="48" customFormat="1" x14ac:dyDescent="0.3">
      <c r="A55" s="46" t="s">
        <v>50</v>
      </c>
      <c r="B55" s="5">
        <v>88.89</v>
      </c>
      <c r="C55" s="5">
        <v>73.61</v>
      </c>
      <c r="D55" s="5">
        <v>64.14</v>
      </c>
      <c r="E55" s="5">
        <v>76.180000000000007</v>
      </c>
      <c r="F55" s="5">
        <v>65.95</v>
      </c>
      <c r="G55" s="5">
        <v>68.650000000000006</v>
      </c>
      <c r="H55" s="5">
        <v>67.59</v>
      </c>
      <c r="I55" s="5">
        <v>72.819999999999993</v>
      </c>
      <c r="J55" s="5">
        <v>71.540000000000006</v>
      </c>
      <c r="K55" s="5"/>
      <c r="L55" s="5"/>
      <c r="M55" s="5"/>
      <c r="N55" s="5"/>
      <c r="O55" s="5"/>
      <c r="P55" s="9">
        <f t="shared" si="7"/>
        <v>649.36999999999989</v>
      </c>
      <c r="Q55" s="9">
        <v>9.34</v>
      </c>
      <c r="R55" s="5">
        <f>SUM(P55:Q55)</f>
        <v>658.70999999999992</v>
      </c>
      <c r="S55" s="12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/>
      <c r="AQ55" s="8"/>
      <c r="AR55" s="8"/>
      <c r="AS55" s="8"/>
      <c r="AT55" s="8"/>
      <c r="AU55" s="8"/>
      <c r="AV55" s="8"/>
      <c r="AW55" s="8"/>
      <c r="AX55" s="8"/>
      <c r="AY55" s="8"/>
      <c r="AZ55" s="8"/>
      <c r="BA55" s="8"/>
      <c r="BB55" s="8"/>
      <c r="BC55" s="8"/>
      <c r="BD55" s="8"/>
      <c r="BE55" s="8"/>
      <c r="BF55" s="8"/>
      <c r="BG55" s="8"/>
      <c r="BH55" s="8"/>
      <c r="BI55" s="8"/>
      <c r="BJ55" s="8"/>
      <c r="BK55" s="8"/>
      <c r="BL55" s="8"/>
      <c r="BM55" s="8"/>
      <c r="BN55" s="8"/>
      <c r="BO55" s="8"/>
      <c r="BP55" s="8"/>
      <c r="BQ55" s="8"/>
      <c r="BR55" s="8"/>
      <c r="BS55" s="8"/>
      <c r="BT55" s="8"/>
      <c r="BU55" s="8"/>
      <c r="BV55" s="8"/>
      <c r="BW55" s="8"/>
      <c r="BX55" s="8"/>
      <c r="BY55" s="8"/>
      <c r="BZ55" s="8"/>
      <c r="CA55" s="8"/>
      <c r="CB55" s="8"/>
      <c r="CC55" s="8"/>
      <c r="CD55" s="8"/>
      <c r="CE55" s="8"/>
      <c r="CF55" s="8"/>
      <c r="CG55" s="8"/>
      <c r="CH55" s="8"/>
      <c r="CI55" s="8"/>
      <c r="CJ55" s="8"/>
      <c r="CK55" s="8"/>
      <c r="CL55" s="8"/>
      <c r="CM55" s="8"/>
      <c r="CN55" s="8"/>
      <c r="CO55" s="8"/>
      <c r="CP55" s="8"/>
      <c r="CQ55" s="8"/>
      <c r="CR55" s="8"/>
      <c r="CS55" s="8"/>
      <c r="CT55" s="8"/>
      <c r="CU55" s="8"/>
      <c r="CV55" s="8"/>
      <c r="CW55" s="8"/>
      <c r="CX55" s="8"/>
      <c r="CY55" s="8"/>
      <c r="CZ55" s="8"/>
      <c r="DA55" s="8"/>
      <c r="DB55" s="8"/>
      <c r="DC55" s="8"/>
      <c r="DD55" s="8"/>
      <c r="DE55" s="8"/>
      <c r="DF55" s="8"/>
      <c r="DG55" s="8"/>
      <c r="DH55" s="8"/>
      <c r="DI55" s="8"/>
      <c r="DJ55" s="8"/>
      <c r="DK55" s="8"/>
    </row>
    <row r="56" spans="1:115" s="8" customFormat="1" x14ac:dyDescent="0.3">
      <c r="A56" s="46" t="s">
        <v>51</v>
      </c>
      <c r="B56" s="5">
        <v>101.95</v>
      </c>
      <c r="C56" s="5">
        <v>79.05</v>
      </c>
      <c r="D56" s="5">
        <v>81.02</v>
      </c>
      <c r="E56" s="5">
        <v>75.47</v>
      </c>
      <c r="F56" s="5">
        <v>76.58</v>
      </c>
      <c r="G56" s="5">
        <v>76.22</v>
      </c>
      <c r="H56" s="5">
        <v>73.900000000000006</v>
      </c>
      <c r="I56" s="5">
        <v>74.88</v>
      </c>
      <c r="J56" s="5">
        <v>63.59</v>
      </c>
      <c r="K56" s="5"/>
      <c r="L56" s="5"/>
      <c r="M56" s="5"/>
      <c r="N56" s="5"/>
      <c r="O56" s="5"/>
      <c r="P56" s="9">
        <f t="shared" si="7"/>
        <v>702.66</v>
      </c>
      <c r="Q56" s="9">
        <v>5.34</v>
      </c>
      <c r="R56" s="5">
        <f t="shared" si="6"/>
        <v>708</v>
      </c>
      <c r="S56" s="12"/>
    </row>
    <row r="57" spans="1:115" s="48" customFormat="1" x14ac:dyDescent="0.3">
      <c r="A57" s="46" t="s">
        <v>52</v>
      </c>
      <c r="B57" s="5"/>
      <c r="C57" s="5"/>
      <c r="D57" s="5"/>
      <c r="E57" s="5"/>
      <c r="F57" s="5"/>
      <c r="G57" s="5"/>
      <c r="H57" s="5"/>
      <c r="I57" s="5"/>
      <c r="J57" s="5"/>
      <c r="K57" s="5">
        <v>74.31</v>
      </c>
      <c r="L57" s="5">
        <v>80.040000000000006</v>
      </c>
      <c r="M57" s="5">
        <v>55.21</v>
      </c>
      <c r="N57" s="5">
        <v>56.08</v>
      </c>
      <c r="O57" s="5"/>
      <c r="P57" s="9">
        <f t="shared" si="7"/>
        <v>265.64000000000004</v>
      </c>
      <c r="Q57" s="9">
        <v>2.77</v>
      </c>
      <c r="R57" s="5">
        <f t="shared" si="6"/>
        <v>268.41000000000003</v>
      </c>
      <c r="S57" s="12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  <c r="AQ57" s="8"/>
      <c r="AR57" s="8"/>
      <c r="AS57" s="8"/>
      <c r="AT57" s="8"/>
      <c r="AU57" s="8"/>
      <c r="AV57" s="8"/>
      <c r="AW57" s="8"/>
      <c r="AX57" s="8"/>
      <c r="AY57" s="8"/>
      <c r="AZ57" s="8"/>
      <c r="BA57" s="8"/>
      <c r="BB57" s="8"/>
      <c r="BC57" s="8"/>
      <c r="BD57" s="8"/>
      <c r="BE57" s="8"/>
      <c r="BF57" s="8"/>
      <c r="BG57" s="8"/>
      <c r="BH57" s="8"/>
      <c r="BI57" s="8"/>
      <c r="BJ57" s="8"/>
      <c r="BK57" s="8"/>
      <c r="BL57" s="8"/>
      <c r="BM57" s="8"/>
      <c r="BN57" s="8"/>
      <c r="BO57" s="8"/>
      <c r="BP57" s="8"/>
      <c r="BQ57" s="8"/>
      <c r="BR57" s="8"/>
      <c r="BS57" s="8"/>
      <c r="BT57" s="8"/>
      <c r="BU57" s="8"/>
      <c r="BV57" s="8"/>
      <c r="BW57" s="8"/>
      <c r="BX57" s="8"/>
      <c r="BY57" s="8"/>
      <c r="BZ57" s="8"/>
      <c r="CA57" s="8"/>
      <c r="CB57" s="8"/>
      <c r="CC57" s="8"/>
      <c r="CD57" s="8"/>
      <c r="CE57" s="8"/>
      <c r="CF57" s="8"/>
      <c r="CG57" s="8"/>
      <c r="CH57" s="8"/>
      <c r="CI57" s="8"/>
      <c r="CJ57" s="8"/>
      <c r="CK57" s="8"/>
      <c r="CL57" s="8"/>
      <c r="CM57" s="8"/>
      <c r="CN57" s="8"/>
      <c r="CO57" s="8"/>
      <c r="CP57" s="8"/>
      <c r="CQ57" s="8"/>
      <c r="CR57" s="8"/>
      <c r="CS57" s="8"/>
      <c r="CT57" s="8"/>
      <c r="CU57" s="8"/>
      <c r="CV57" s="8"/>
      <c r="CW57" s="8"/>
      <c r="CX57" s="8"/>
      <c r="CY57" s="8"/>
      <c r="CZ57" s="8"/>
      <c r="DA57" s="8"/>
      <c r="DB57" s="8"/>
      <c r="DC57" s="8"/>
      <c r="DD57" s="8"/>
      <c r="DE57" s="8"/>
      <c r="DF57" s="8"/>
      <c r="DG57" s="8"/>
      <c r="DH57" s="8"/>
      <c r="DI57" s="8"/>
      <c r="DJ57" s="8"/>
      <c r="DK57" s="8"/>
    </row>
    <row r="58" spans="1:115" s="8" customFormat="1" x14ac:dyDescent="0.3">
      <c r="A58" s="46" t="s">
        <v>53</v>
      </c>
      <c r="B58" s="5">
        <v>77</v>
      </c>
      <c r="C58" s="5">
        <v>54.91</v>
      </c>
      <c r="D58" s="5">
        <v>53.55</v>
      </c>
      <c r="E58" s="5">
        <v>54.79</v>
      </c>
      <c r="F58" s="5">
        <v>64.44</v>
      </c>
      <c r="G58" s="5">
        <v>55.27</v>
      </c>
      <c r="H58" s="5">
        <v>49.42</v>
      </c>
      <c r="I58" s="5">
        <v>56.14</v>
      </c>
      <c r="J58" s="5">
        <v>34.729999999999997</v>
      </c>
      <c r="K58" s="5">
        <v>44.75</v>
      </c>
      <c r="L58" s="5">
        <v>45.79</v>
      </c>
      <c r="M58" s="5">
        <v>28.84</v>
      </c>
      <c r="N58" s="5">
        <v>26.27</v>
      </c>
      <c r="O58" s="5"/>
      <c r="P58" s="9">
        <f t="shared" si="7"/>
        <v>645.9</v>
      </c>
      <c r="Q58" s="9">
        <v>3.71</v>
      </c>
      <c r="R58" s="5">
        <f t="shared" si="6"/>
        <v>649.61</v>
      </c>
      <c r="S58" s="12"/>
    </row>
    <row r="59" spans="1:115" s="48" customFormat="1" x14ac:dyDescent="0.3">
      <c r="A59" s="46" t="s">
        <v>54</v>
      </c>
      <c r="B59" s="5"/>
      <c r="C59" s="5"/>
      <c r="D59" s="5"/>
      <c r="E59" s="5"/>
      <c r="F59" s="5"/>
      <c r="G59" s="5"/>
      <c r="H59" s="5"/>
      <c r="I59" s="5"/>
      <c r="J59" s="5"/>
      <c r="K59" s="5">
        <v>151.28</v>
      </c>
      <c r="L59" s="5">
        <v>153.49</v>
      </c>
      <c r="M59" s="5">
        <v>155.52000000000001</v>
      </c>
      <c r="N59" s="5">
        <v>143.76</v>
      </c>
      <c r="O59" s="5"/>
      <c r="P59" s="9">
        <f t="shared" si="7"/>
        <v>604.04999999999995</v>
      </c>
      <c r="Q59" s="9">
        <v>1.92</v>
      </c>
      <c r="R59" s="5">
        <f t="shared" si="6"/>
        <v>605.96999999999991</v>
      </c>
      <c r="S59" s="12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8"/>
      <c r="AN59" s="8"/>
      <c r="AO59" s="8"/>
      <c r="AP59" s="8"/>
      <c r="AQ59" s="8"/>
      <c r="AR59" s="8"/>
      <c r="AS59" s="8"/>
      <c r="AT59" s="8"/>
      <c r="AU59" s="8"/>
      <c r="AV59" s="8"/>
      <c r="AW59" s="8"/>
      <c r="AX59" s="8"/>
      <c r="AY59" s="8"/>
      <c r="AZ59" s="8"/>
      <c r="BA59" s="8"/>
      <c r="BB59" s="8"/>
      <c r="BC59" s="8"/>
      <c r="BD59" s="8"/>
      <c r="BE59" s="8"/>
      <c r="BF59" s="8"/>
      <c r="BG59" s="8"/>
      <c r="BH59" s="8"/>
      <c r="BI59" s="8"/>
      <c r="BJ59" s="8"/>
      <c r="BK59" s="8"/>
      <c r="BL59" s="8"/>
      <c r="BM59" s="8"/>
      <c r="BN59" s="8"/>
      <c r="BO59" s="8"/>
      <c r="BP59" s="8"/>
      <c r="BQ59" s="8"/>
      <c r="BR59" s="8"/>
      <c r="BS59" s="8"/>
      <c r="BT59" s="8"/>
      <c r="BU59" s="8"/>
      <c r="BV59" s="8"/>
      <c r="BW59" s="8"/>
      <c r="BX59" s="8"/>
      <c r="BY59" s="8"/>
      <c r="BZ59" s="8"/>
      <c r="CA59" s="8"/>
      <c r="CB59" s="8"/>
      <c r="CC59" s="8"/>
      <c r="CD59" s="8"/>
      <c r="CE59" s="8"/>
      <c r="CF59" s="8"/>
      <c r="CG59" s="8"/>
      <c r="CH59" s="8"/>
      <c r="CI59" s="8"/>
      <c r="CJ59" s="8"/>
      <c r="CK59" s="8"/>
      <c r="CL59" s="8"/>
      <c r="CM59" s="8"/>
      <c r="CN59" s="8"/>
      <c r="CO59" s="8"/>
      <c r="CP59" s="8"/>
      <c r="CQ59" s="8"/>
      <c r="CR59" s="8"/>
      <c r="CS59" s="8"/>
      <c r="CT59" s="8"/>
      <c r="CU59" s="8"/>
      <c r="CV59" s="8"/>
      <c r="CW59" s="8"/>
      <c r="CX59" s="8"/>
      <c r="CY59" s="8"/>
      <c r="CZ59" s="8"/>
      <c r="DA59" s="8"/>
      <c r="DB59" s="8"/>
      <c r="DC59" s="8"/>
      <c r="DD59" s="8"/>
      <c r="DE59" s="8"/>
      <c r="DF59" s="8"/>
      <c r="DG59" s="8"/>
      <c r="DH59" s="8"/>
      <c r="DI59" s="8"/>
      <c r="DJ59" s="8"/>
      <c r="DK59" s="8"/>
    </row>
    <row r="60" spans="1:115" s="8" customFormat="1" x14ac:dyDescent="0.3">
      <c r="A60" s="46" t="s">
        <v>55</v>
      </c>
      <c r="B60" s="5">
        <v>41</v>
      </c>
      <c r="C60" s="5">
        <v>41.96</v>
      </c>
      <c r="D60" s="5">
        <v>44.93</v>
      </c>
      <c r="E60" s="5">
        <v>41.31</v>
      </c>
      <c r="F60" s="5">
        <v>23.59</v>
      </c>
      <c r="G60" s="5">
        <v>39.54</v>
      </c>
      <c r="H60" s="5">
        <v>32.56</v>
      </c>
      <c r="I60" s="5"/>
      <c r="J60" s="5"/>
      <c r="K60" s="5"/>
      <c r="L60" s="5"/>
      <c r="M60" s="5"/>
      <c r="N60" s="5"/>
      <c r="O60" s="5"/>
      <c r="P60" s="9">
        <f t="shared" si="7"/>
        <v>264.89</v>
      </c>
      <c r="Q60" s="9">
        <v>2.11</v>
      </c>
      <c r="R60" s="5">
        <f t="shared" si="6"/>
        <v>267</v>
      </c>
      <c r="S60" s="12"/>
    </row>
    <row r="61" spans="1:115" x14ac:dyDescent="0.3">
      <c r="A61" s="41" t="s">
        <v>6</v>
      </c>
      <c r="B61" s="10">
        <f t="shared" ref="B61:S61" si="10">SUM(B37:B60)</f>
        <v>1215.5700000000002</v>
      </c>
      <c r="C61" s="10">
        <f t="shared" si="10"/>
        <v>979.55</v>
      </c>
      <c r="D61" s="10">
        <f t="shared" si="10"/>
        <v>938.79999999999984</v>
      </c>
      <c r="E61" s="10">
        <f t="shared" si="10"/>
        <v>978.53</v>
      </c>
      <c r="F61" s="10">
        <f t="shared" si="10"/>
        <v>931.93000000000018</v>
      </c>
      <c r="G61" s="10">
        <f t="shared" si="10"/>
        <v>933.19999999999982</v>
      </c>
      <c r="H61" s="10">
        <f t="shared" si="10"/>
        <v>904.52</v>
      </c>
      <c r="I61" s="10">
        <f t="shared" si="10"/>
        <v>845.54</v>
      </c>
      <c r="J61" s="10">
        <f t="shared" si="10"/>
        <v>840.71</v>
      </c>
      <c r="K61" s="10">
        <f t="shared" si="10"/>
        <v>867.25</v>
      </c>
      <c r="L61" s="10">
        <f t="shared" si="10"/>
        <v>739.43000000000006</v>
      </c>
      <c r="M61" s="10">
        <f t="shared" si="10"/>
        <v>632.34</v>
      </c>
      <c r="N61" s="10">
        <f t="shared" si="10"/>
        <v>533.58999999999992</v>
      </c>
      <c r="O61" s="10">
        <f t="shared" si="10"/>
        <v>0</v>
      </c>
      <c r="P61" s="16">
        <f t="shared" si="10"/>
        <v>11340.959999999997</v>
      </c>
      <c r="Q61" s="16">
        <f t="shared" si="10"/>
        <v>101.00999999999998</v>
      </c>
      <c r="R61" s="10">
        <f>SUM(R37:R60)</f>
        <v>11441.969999999998</v>
      </c>
      <c r="S61" s="49">
        <f t="shared" si="10"/>
        <v>578.29</v>
      </c>
    </row>
    <row r="62" spans="1:115" s="8" customFormat="1" x14ac:dyDescent="0.3">
      <c r="A62" s="11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</row>
    <row r="63" spans="1:115" s="8" customFormat="1" x14ac:dyDescent="0.3">
      <c r="A63" s="11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</row>
    <row r="64" spans="1:115" x14ac:dyDescent="0.3">
      <c r="A64" s="50" t="s">
        <v>56</v>
      </c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>
        <v>0</v>
      </c>
      <c r="Q64" s="10">
        <v>754.07</v>
      </c>
      <c r="R64" s="10">
        <f>SUM(P64:Q64)</f>
        <v>754.07</v>
      </c>
    </row>
    <row r="65" spans="1:19" x14ac:dyDescent="0.3">
      <c r="A65" s="51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</row>
    <row r="66" spans="1:19" ht="21.75" customHeight="1" thickBot="1" x14ac:dyDescent="0.35">
      <c r="A66" s="57" t="s">
        <v>57</v>
      </c>
      <c r="B66" s="58">
        <f t="shared" ref="B66:O66" si="11">B29+B61</f>
        <v>8479.1</v>
      </c>
      <c r="C66" s="58">
        <f t="shared" si="11"/>
        <v>7277.64</v>
      </c>
      <c r="D66" s="58">
        <f t="shared" si="11"/>
        <v>7395.5800000000008</v>
      </c>
      <c r="E66" s="58">
        <f t="shared" si="11"/>
        <v>7416.56</v>
      </c>
      <c r="F66" s="58">
        <f t="shared" si="11"/>
        <v>7386.4400000000005</v>
      </c>
      <c r="G66" s="58">
        <f t="shared" si="11"/>
        <v>7391.3799999999983</v>
      </c>
      <c r="H66" s="58">
        <f t="shared" si="11"/>
        <v>7345.48</v>
      </c>
      <c r="I66" s="58">
        <f t="shared" si="11"/>
        <v>7148.0200000000013</v>
      </c>
      <c r="J66" s="58">
        <f t="shared" si="11"/>
        <v>7283.99</v>
      </c>
      <c r="K66" s="58">
        <f t="shared" si="11"/>
        <v>7587.4</v>
      </c>
      <c r="L66" s="58">
        <f t="shared" si="11"/>
        <v>7575.29</v>
      </c>
      <c r="M66" s="58">
        <f t="shared" si="11"/>
        <v>7385.6900000000005</v>
      </c>
      <c r="N66" s="58">
        <f t="shared" si="11"/>
        <v>7052.33</v>
      </c>
      <c r="O66" s="58">
        <f t="shared" si="11"/>
        <v>0</v>
      </c>
      <c r="P66" s="59">
        <f>P29+P61+P64</f>
        <v>96724.89999999998</v>
      </c>
      <c r="Q66" s="59">
        <f>Q29+Q61+Q64</f>
        <v>3579.0800000000008</v>
      </c>
      <c r="R66" s="59">
        <f>R29+R61+R64</f>
        <v>100303.97999999998</v>
      </c>
      <c r="S66" s="52">
        <f>SUM(S29,S61)</f>
        <v>1800.6699999999998</v>
      </c>
    </row>
    <row r="67" spans="1:19" ht="15" thickTop="1" x14ac:dyDescent="0.3"/>
    <row r="68" spans="1:19" x14ac:dyDescent="0.3">
      <c r="A68" s="18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56"/>
      <c r="O68" s="56"/>
      <c r="P68" s="56"/>
      <c r="Q68" s="20"/>
      <c r="R68" s="20" t="s">
        <v>62</v>
      </c>
    </row>
    <row r="69" spans="1:19" x14ac:dyDescent="0.3">
      <c r="A69" s="14"/>
      <c r="B69" s="17"/>
      <c r="C69" s="17"/>
      <c r="D69" s="14"/>
      <c r="E69" s="13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</row>
    <row r="70" spans="1:19" x14ac:dyDescent="0.3">
      <c r="A70" s="18"/>
      <c r="B70" s="19"/>
      <c r="C70" s="19"/>
      <c r="D70" s="53"/>
      <c r="E70" s="13"/>
      <c r="F70" s="15"/>
      <c r="G70" s="15"/>
      <c r="H70" s="15"/>
      <c r="I70" s="15"/>
      <c r="J70" s="15"/>
      <c r="K70" s="15"/>
      <c r="L70" s="15"/>
      <c r="M70" s="15"/>
    </row>
    <row r="71" spans="1:19" x14ac:dyDescent="0.3">
      <c r="A71" s="4"/>
      <c r="B71" s="21"/>
      <c r="C71" s="21"/>
      <c r="D71" s="54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45"/>
    </row>
    <row r="72" spans="1:19" x14ac:dyDescent="0.3">
      <c r="F72" s="13"/>
      <c r="G72" s="13"/>
      <c r="H72" s="13"/>
      <c r="I72" s="13"/>
      <c r="J72" s="13"/>
      <c r="K72" s="13"/>
      <c r="L72" s="13"/>
    </row>
  </sheetData>
  <sheetProtection algorithmName="SHA-512" hashValue="w53VCu/CXyFm4zF50W1doqWj/l/LwErJCPenFHGzzNrobGBA50MO2tJXqNL6j4W96EuI6lcD0ltHIvjgUYLvsA==" saltValue="bFq/W7ePVwVUxPc2xTV6hg==" spinCount="100000" sheet="1" objects="1" scenarios="1"/>
  <conditionalFormatting sqref="A37:R60">
    <cfRule type="expression" dxfId="0" priority="1">
      <formula>MOD(ROW(),2)=0</formula>
    </cfRule>
  </conditionalFormatting>
  <pageMargins left="0.25" right="0" top="0.75" bottom="0.25" header="0.3" footer="0.3"/>
  <pageSetup scale="90" fitToHeight="0" orientation="landscape" r:id="rId1"/>
  <rowBreaks count="1" manualBreakCount="1">
    <brk id="34" max="17" man="1"/>
  </rowBreaks>
  <ignoredErrors>
    <ignoredError sqref="C29:N29 C61:N61" formulaRange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9c04866-85cb-44b8-bcde-3bbcbe4bcb20" xsi:nil="true"/>
    <lcf76f155ced4ddcb4097134ff3c332f xmlns="c00c62b6-fbfc-4c9c-86a3-28eadb6312f9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54E77A166E01441A75B01B75B38D705" ma:contentTypeVersion="13" ma:contentTypeDescription="Create a new document." ma:contentTypeScope="" ma:versionID="9fdf84bb6327a962ce23459db32461f8">
  <xsd:schema xmlns:xsd="http://www.w3.org/2001/XMLSchema" xmlns:xs="http://www.w3.org/2001/XMLSchema" xmlns:p="http://schemas.microsoft.com/office/2006/metadata/properties" xmlns:ns2="c00c62b6-fbfc-4c9c-86a3-28eadb6312f9" xmlns:ns3="09c04866-85cb-44b8-bcde-3bbcbe4bcb20" targetNamespace="http://schemas.microsoft.com/office/2006/metadata/properties" ma:root="true" ma:fieldsID="bf9236587db0db1a5084cba84ad14e75" ns2:_="" ns3:_="">
    <xsd:import namespace="c00c62b6-fbfc-4c9c-86a3-28eadb6312f9"/>
    <xsd:import namespace="09c04866-85cb-44b8-bcde-3bbcbe4bcb2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0c62b6-fbfc-4c9c-86a3-28eadb6312f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a62f7c49-0e59-4a66-b255-37388cff9fe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c04866-85cb-44b8-bcde-3bbcbe4bcb20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322cefa-fb62-45c1-bc5a-ee0a03085015}" ma:internalName="TaxCatchAll" ma:showField="CatchAllData" ma:web="09c04866-85cb-44b8-bcde-3bbcbe4bcb2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76B6658-7EEF-4AF8-9BDA-264D1629C090}">
  <ds:schemaRefs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  <ds:schemaRef ds:uri="http://purl.org/dc/terms/"/>
    <ds:schemaRef ds:uri="http://purl.org/dc/elements/1.1/"/>
    <ds:schemaRef ds:uri="c00c62b6-fbfc-4c9c-86a3-28eadb6312f9"/>
    <ds:schemaRef ds:uri="http://schemas.openxmlformats.org/package/2006/metadata/core-properties"/>
    <ds:schemaRef ds:uri="09c04866-85cb-44b8-bcde-3bbcbe4bcb20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3E4CBDF-C85A-4E77-83B6-5844CAABC779}"/>
</file>

<file path=customXml/itemProps3.xml><?xml version="1.0" encoding="utf-8"?>
<ds:datastoreItem xmlns:ds="http://schemas.openxmlformats.org/officeDocument/2006/customXml" ds:itemID="{ADAAECAA-C191-4031-95E8-12764591F75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KISD Spring 2024</vt:lpstr>
      <vt:lpstr>'KISD Spring 2024'!Print_Area</vt:lpstr>
    </vt:vector>
  </TitlesOfParts>
  <Company>Ottawa Area ISD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Jeff Sexton</dc:creator>
  <cp:lastModifiedBy>Jeff Sexton</cp:lastModifiedBy>
  <cp:lastPrinted>2022-08-02T14:40:39Z</cp:lastPrinted>
  <dcterms:created xsi:type="dcterms:W3CDTF">2021-03-16T12:47:06Z</dcterms:created>
  <dcterms:modified xsi:type="dcterms:W3CDTF">2026-09-10T13:18:30Z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0x010100154E77A166E01441A75B01B75B38D705</vt:lpwstr>
  </property>
  <property fmtid="{D5CDD505-2E9C-101B-9397-08002B2CF9AE}" pid="3" name="MediaServiceImageTags">
    <vt:lpwstr/>
  </property>
</Properties>
</file>