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kisd.sharepoint.com/sites/PupilAccounting/Shared Documents/Pupil Accounting/PA Audit Files/Forms  Auditor/FTE Spreadsheets/Kent/24-25/"/>
    </mc:Choice>
  </mc:AlternateContent>
  <xr:revisionPtr revIDLastSave="0" documentId="8_{47407956-E457-41B0-B28B-B80E4DF80AC4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KISD Fall 2024" sheetId="2" r:id="rId1"/>
  </sheets>
  <definedNames>
    <definedName name="_xlnm.Print_Area" localSheetId="0">'KISD Fall 2024'!$A$1:$R$68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R16" i="2" l="1"/>
  <c r="P56" i="2"/>
  <c r="P22" i="2"/>
  <c r="P46" i="2"/>
  <c r="P12" i="2"/>
  <c r="P43" i="2"/>
  <c r="R43" i="2" s="1"/>
  <c r="P40" i="2"/>
  <c r="P11" i="2"/>
  <c r="P9" i="2"/>
  <c r="P23" i="2" l="1"/>
  <c r="P10" i="2"/>
  <c r="R9" i="2" l="1"/>
  <c r="R10" i="2"/>
  <c r="R11" i="2"/>
  <c r="R12" i="2"/>
  <c r="P13" i="2"/>
  <c r="R13" i="2" s="1"/>
  <c r="P14" i="2"/>
  <c r="R14" i="2" s="1"/>
  <c r="P15" i="2"/>
  <c r="R15" i="2" s="1"/>
  <c r="P16" i="2"/>
  <c r="P17" i="2"/>
  <c r="R17" i="2" s="1"/>
  <c r="P18" i="2"/>
  <c r="R18" i="2" s="1"/>
  <c r="P19" i="2"/>
  <c r="R19" i="2" s="1"/>
  <c r="P20" i="2"/>
  <c r="R20" i="2" s="1"/>
  <c r="P21" i="2"/>
  <c r="R21" i="2" s="1"/>
  <c r="R22" i="2"/>
  <c r="R23" i="2"/>
  <c r="P24" i="2"/>
  <c r="R24" i="2" s="1"/>
  <c r="P25" i="2"/>
  <c r="R25" i="2" s="1"/>
  <c r="P26" i="2"/>
  <c r="R26" i="2" s="1"/>
  <c r="P41" i="2" l="1"/>
  <c r="R41" i="2" s="1"/>
  <c r="B29" i="2"/>
  <c r="R64" i="2" l="1"/>
  <c r="S61" i="2"/>
  <c r="Q61" i="2"/>
  <c r="O61" i="2"/>
  <c r="N61" i="2"/>
  <c r="M61" i="2"/>
  <c r="L61" i="2"/>
  <c r="K61" i="2"/>
  <c r="J61" i="2"/>
  <c r="I61" i="2"/>
  <c r="H61" i="2"/>
  <c r="G61" i="2"/>
  <c r="F61" i="2"/>
  <c r="E61" i="2"/>
  <c r="D61" i="2"/>
  <c r="C61" i="2"/>
  <c r="B61" i="2"/>
  <c r="B66" i="2" s="1"/>
  <c r="P60" i="2"/>
  <c r="R60" i="2" s="1"/>
  <c r="P59" i="2"/>
  <c r="R59" i="2" s="1"/>
  <c r="P58" i="2"/>
  <c r="R58" i="2" s="1"/>
  <c r="P57" i="2"/>
  <c r="R57" i="2" s="1"/>
  <c r="R56" i="2"/>
  <c r="P55" i="2"/>
  <c r="R55" i="2" s="1"/>
  <c r="P54" i="2"/>
  <c r="R54" i="2" s="1"/>
  <c r="P53" i="2"/>
  <c r="R53" i="2" s="1"/>
  <c r="P52" i="2"/>
  <c r="R52" i="2" s="1"/>
  <c r="P51" i="2"/>
  <c r="R51" i="2" s="1"/>
  <c r="P50" i="2"/>
  <c r="R50" i="2" s="1"/>
  <c r="P49" i="2"/>
  <c r="R49" i="2" s="1"/>
  <c r="P48" i="2"/>
  <c r="R48" i="2" s="1"/>
  <c r="P47" i="2"/>
  <c r="R47" i="2" s="1"/>
  <c r="R46" i="2"/>
  <c r="P45" i="2"/>
  <c r="R45" i="2" s="1"/>
  <c r="P44" i="2"/>
  <c r="R44" i="2" s="1"/>
  <c r="P42" i="2"/>
  <c r="R42" i="2" s="1"/>
  <c r="R40" i="2"/>
  <c r="P39" i="2"/>
  <c r="R39" i="2" s="1"/>
  <c r="P38" i="2"/>
  <c r="R38" i="2" s="1"/>
  <c r="P37" i="2"/>
  <c r="T29" i="2"/>
  <c r="S29" i="2"/>
  <c r="Q29" i="2"/>
  <c r="O29" i="2"/>
  <c r="N29" i="2"/>
  <c r="M29" i="2"/>
  <c r="L29" i="2"/>
  <c r="K29" i="2"/>
  <c r="J29" i="2"/>
  <c r="I29" i="2"/>
  <c r="H29" i="2"/>
  <c r="G29" i="2"/>
  <c r="F29" i="2"/>
  <c r="E29" i="2"/>
  <c r="D29" i="2"/>
  <c r="C29" i="2"/>
  <c r="P28" i="2"/>
  <c r="R28" i="2" s="1"/>
  <c r="P27" i="2"/>
  <c r="R27" i="2" s="1"/>
  <c r="O66" i="2" l="1"/>
  <c r="S66" i="2"/>
  <c r="J66" i="2"/>
  <c r="I66" i="2"/>
  <c r="P29" i="2"/>
  <c r="H66" i="2"/>
  <c r="C66" i="2"/>
  <c r="P61" i="2"/>
  <c r="N66" i="2"/>
  <c r="M66" i="2"/>
  <c r="L66" i="2"/>
  <c r="K66" i="2"/>
  <c r="G66" i="2"/>
  <c r="F66" i="2"/>
  <c r="E66" i="2"/>
  <c r="D66" i="2"/>
  <c r="Q66" i="2"/>
  <c r="R29" i="2"/>
  <c r="R37" i="2"/>
  <c r="R61" i="2" s="1"/>
  <c r="P66" i="2" l="1"/>
  <c r="R66" i="2"/>
</calcChain>
</file>

<file path=xl/sharedStrings.xml><?xml version="1.0" encoding="utf-8"?>
<sst xmlns="http://schemas.openxmlformats.org/spreadsheetml/2006/main" count="71" uniqueCount="64">
  <si>
    <t>K</t>
  </si>
  <si>
    <t>GE Total</t>
  </si>
  <si>
    <t>SE Total</t>
  </si>
  <si>
    <t>Total K-12</t>
  </si>
  <si>
    <t>Adult Ed</t>
  </si>
  <si>
    <t>LEA Total</t>
  </si>
  <si>
    <t>PSA Total</t>
  </si>
  <si>
    <t>Kent Intermediate School District</t>
  </si>
  <si>
    <t>Page 1  -  LEA (Local Education Agency) FTE</t>
  </si>
  <si>
    <t>(PSA &amp; ISD FTE on Page 2)</t>
  </si>
  <si>
    <t xml:space="preserve">Alt Ed </t>
  </si>
  <si>
    <t>G14*</t>
  </si>
  <si>
    <t>Within K-12</t>
  </si>
  <si>
    <t>Byron Center</t>
  </si>
  <si>
    <t>Caledonia</t>
  </si>
  <si>
    <t>Cedar Springs</t>
  </si>
  <si>
    <t>Comstock Park</t>
  </si>
  <si>
    <t>East Grand Rapids</t>
  </si>
  <si>
    <t>Forest Hills</t>
  </si>
  <si>
    <t>Godfrey-Lee</t>
  </si>
  <si>
    <t>Godwin Heights</t>
  </si>
  <si>
    <t>Grand Rapids</t>
  </si>
  <si>
    <t>Grandville</t>
  </si>
  <si>
    <t>Kelloggsville</t>
  </si>
  <si>
    <t>Kenowa Hills</t>
  </si>
  <si>
    <t>Kent City</t>
  </si>
  <si>
    <t>Kentwood</t>
  </si>
  <si>
    <t>Lowell</t>
  </si>
  <si>
    <t>Northview</t>
  </si>
  <si>
    <t>Rockford</t>
  </si>
  <si>
    <t>Sparta</t>
  </si>
  <si>
    <t>Thornapple Kellogg</t>
  </si>
  <si>
    <t>Wyoming</t>
  </si>
  <si>
    <t xml:space="preserve">*Gr 14 GE FTE for SE Transition Pupils Age 18 or Older </t>
  </si>
  <si>
    <t>Page 2  -  PSA (Public School Academy) &amp; ISD (Intermediate School District) FTE</t>
  </si>
  <si>
    <t>G14</t>
  </si>
  <si>
    <t>Chandler Woods</t>
  </si>
  <si>
    <t>Creative Tech</t>
  </si>
  <si>
    <t>Cross Creek</t>
  </si>
  <si>
    <t>Excel</t>
  </si>
  <si>
    <t>GR Child Discovery</t>
  </si>
  <si>
    <t>Grand River Prep</t>
  </si>
  <si>
    <t>Hope</t>
  </si>
  <si>
    <t>Lighthouse</t>
  </si>
  <si>
    <t>New Branches</t>
  </si>
  <si>
    <t>NexTech HS</t>
  </si>
  <si>
    <t>Ridge Park</t>
  </si>
  <si>
    <t>River City Scholars</t>
  </si>
  <si>
    <t>Vanguard</t>
  </si>
  <si>
    <t>Vista</t>
  </si>
  <si>
    <t>Walker</t>
  </si>
  <si>
    <t>Wellspring Prep</t>
  </si>
  <si>
    <t>WMA Enviro Science</t>
  </si>
  <si>
    <t>WM Aviation</t>
  </si>
  <si>
    <t>Wm. C. Abney</t>
  </si>
  <si>
    <t>KISD Programs</t>
  </si>
  <si>
    <t>Total</t>
  </si>
  <si>
    <t>Byron Center Charter</t>
  </si>
  <si>
    <t>PrepNet Virtual</t>
  </si>
  <si>
    <t>Gerald Dawkins</t>
  </si>
  <si>
    <r>
      <t>2024-2025 Fall FTE Membership -</t>
    </r>
    <r>
      <rPr>
        <b/>
        <sz val="12"/>
        <color indexed="10"/>
        <rFont val="Calibri"/>
        <family val="2"/>
      </rPr>
      <t xml:space="preserve"> AUDITED</t>
    </r>
  </si>
  <si>
    <r>
      <t xml:space="preserve">2024-2025 Fall Membership FTE - </t>
    </r>
    <r>
      <rPr>
        <b/>
        <sz val="11"/>
        <color indexed="10"/>
        <rFont val="Calibri"/>
        <family val="2"/>
      </rPr>
      <t>AUDITED</t>
    </r>
  </si>
  <si>
    <t>Knapp Charter</t>
  </si>
  <si>
    <t>Covenant High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</si>
</sst>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indexed="10"/>
      <name val="Calibri"/>
      <family val="2"/>
    </font>
    <font>
      <b/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11"/>
      <color indexed="10"/>
      <name val="Calibri"/>
      <family val="2"/>
    </font>
    <font>
      <b/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6" fillId="0" borderId="1" xfId="0" applyFont="1" applyBorder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6" fillId="0" borderId="0" xfId="0" applyFont="1"/>
    <xf numFmtId="40" fontId="6" fillId="0" borderId="0" xfId="0" applyNumberFormat="1" applyFont="1"/>
    <xf numFmtId="40" fontId="6" fillId="2" borderId="0" xfId="0" applyNumberFormat="1" applyFont="1" applyFill="1"/>
    <xf numFmtId="40" fontId="6" fillId="2" borderId="3" xfId="0" applyNumberFormat="1" applyFont="1" applyFill="1" applyBorder="1"/>
    <xf numFmtId="40" fontId="6" fillId="0" borderId="3" xfId="0" applyNumberFormat="1" applyFont="1" applyBorder="1"/>
    <xf numFmtId="40" fontId="6" fillId="3" borderId="4" xfId="0" applyNumberFormat="1" applyFont="1" applyFill="1" applyBorder="1"/>
    <xf numFmtId="40" fontId="6" fillId="3" borderId="8" xfId="0" applyNumberFormat="1" applyFont="1" applyFill="1" applyBorder="1"/>
    <xf numFmtId="40" fontId="5" fillId="0" borderId="0" xfId="0" applyNumberFormat="1" applyFont="1" applyAlignment="1">
      <alignment horizontal="center"/>
    </xf>
    <xf numFmtId="38" fontId="6" fillId="0" borderId="0" xfId="0" applyNumberFormat="1" applyFont="1" applyAlignment="1">
      <alignment horizontal="center"/>
    </xf>
    <xf numFmtId="40" fontId="1" fillId="0" borderId="0" xfId="0" applyNumberFormat="1" applyFont="1" applyAlignment="1">
      <alignment horizontal="right"/>
    </xf>
    <xf numFmtId="0" fontId="2" fillId="0" borderId="0" xfId="0" applyFont="1" applyAlignment="1">
      <alignment horizontal="center"/>
    </xf>
    <xf numFmtId="0" fontId="8" fillId="0" borderId="0" xfId="0" applyFont="1"/>
    <xf numFmtId="0" fontId="5" fillId="0" borderId="0" xfId="0" applyFont="1" applyAlignment="1">
      <alignment horizontal="center"/>
    </xf>
    <xf numFmtId="0" fontId="5" fillId="0" borderId="0" xfId="0" applyFont="1"/>
    <xf numFmtId="0" fontId="10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6" fillId="2" borderId="2" xfId="0" applyFont="1" applyFill="1" applyBorder="1"/>
    <xf numFmtId="40" fontId="6" fillId="2" borderId="2" xfId="0" applyNumberFormat="1" applyFont="1" applyFill="1" applyBorder="1"/>
    <xf numFmtId="2" fontId="5" fillId="0" borderId="0" xfId="0" applyNumberFormat="1" applyFont="1"/>
    <xf numFmtId="0" fontId="6" fillId="0" borderId="3" xfId="0" applyFont="1" applyBorder="1"/>
    <xf numFmtId="0" fontId="6" fillId="2" borderId="3" xfId="0" applyFont="1" applyFill="1" applyBorder="1"/>
    <xf numFmtId="0" fontId="6" fillId="0" borderId="5" xfId="0" applyFont="1" applyBorder="1"/>
    <xf numFmtId="40" fontId="6" fillId="0" borderId="1" xfId="0" applyNumberFormat="1" applyFont="1" applyBorder="1"/>
    <xf numFmtId="40" fontId="6" fillId="0" borderId="5" xfId="0" applyNumberFormat="1" applyFont="1" applyBorder="1"/>
    <xf numFmtId="2" fontId="5" fillId="0" borderId="1" xfId="0" applyNumberFormat="1" applyFont="1" applyBorder="1"/>
    <xf numFmtId="0" fontId="6" fillId="3" borderId="8" xfId="0" applyFont="1" applyFill="1" applyBorder="1"/>
    <xf numFmtId="2" fontId="5" fillId="0" borderId="4" xfId="0" applyNumberFormat="1" applyFont="1" applyBorder="1"/>
    <xf numFmtId="0" fontId="6" fillId="0" borderId="10" xfId="0" applyFont="1" applyBorder="1"/>
    <xf numFmtId="14" fontId="6" fillId="0" borderId="0" xfId="0" applyNumberFormat="1" applyFont="1" applyAlignment="1">
      <alignment horizontal="right"/>
    </xf>
    <xf numFmtId="0" fontId="0" fillId="4" borderId="0" xfId="0" applyFill="1"/>
    <xf numFmtId="0" fontId="0" fillId="2" borderId="0" xfId="0" applyFill="1"/>
    <xf numFmtId="40" fontId="6" fillId="0" borderId="4" xfId="0" applyNumberFormat="1" applyFont="1" applyBorder="1"/>
    <xf numFmtId="0" fontId="6" fillId="3" borderId="4" xfId="0" applyFont="1" applyFill="1" applyBorder="1" applyAlignment="1">
      <alignment horizontal="left" wrapText="1"/>
    </xf>
    <xf numFmtId="0" fontId="7" fillId="0" borderId="0" xfId="0" applyFont="1"/>
    <xf numFmtId="2" fontId="6" fillId="0" borderId="7" xfId="0" applyNumberFormat="1" applyFont="1" applyBorder="1"/>
    <xf numFmtId="49" fontId="5" fillId="0" borderId="0" xfId="0" applyNumberFormat="1" applyFont="1"/>
    <xf numFmtId="40" fontId="6" fillId="0" borderId="0" xfId="0" applyNumberFormat="1" applyFont="1" applyAlignment="1">
      <alignment horizontal="right"/>
    </xf>
    <xf numFmtId="0" fontId="11" fillId="5" borderId="9" xfId="0" applyFont="1" applyFill="1" applyBorder="1" applyAlignment="1">
      <alignment horizontal="left" wrapText="1"/>
    </xf>
    <xf numFmtId="40" fontId="4" fillId="5" borderId="6" xfId="0" applyNumberFormat="1" applyFont="1" applyFill="1" applyBorder="1"/>
    <xf numFmtId="40" fontId="4" fillId="5" borderId="9" xfId="0" applyNumberFormat="1" applyFont="1" applyFill="1" applyBorder="1"/>
    <xf numFmtId="0" fontId="6" fillId="0" borderId="2" xfId="0" applyFont="1" applyBorder="1"/>
    <xf numFmtId="40" fontId="6" fillId="0" borderId="2" xfId="0" applyNumberFormat="1" applyFont="1" applyBorder="1"/>
    <xf numFmtId="4" fontId="0" fillId="0" borderId="0" xfId="0" applyNumberFormat="1"/>
    <xf numFmtId="0" fontId="2" fillId="0" borderId="0" xfId="0" applyFont="1" applyAlignment="1"/>
    <xf numFmtId="0" fontId="2" fillId="0" borderId="0" xfId="0" applyFont="1" applyAlignment="1">
      <alignment horizontal="left"/>
    </xf>
  </cellXfs>
  <cellStyles count="1">
    <cellStyle name="Normal" xfId="0" builtinId="0"/>
  </cellStyles>
  <dxfs count="1">
    <dxf>
      <fill>
        <patternFill>
          <bgColor theme="9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K72"/>
  <sheetViews>
    <sheetView tabSelected="1" zoomScale="115" zoomScaleNormal="115" workbookViewId="0">
      <selection activeCell="H4" sqref="H4"/>
    </sheetView>
  </sheetViews>
  <sheetFormatPr defaultRowHeight="14.4" x14ac:dyDescent="0.3"/>
  <cols>
    <col min="1" max="1" width="17.109375" customWidth="1"/>
    <col min="2" max="2" width="8" customWidth="1"/>
    <col min="3" max="3" width="7.88671875" customWidth="1"/>
    <col min="4" max="6" width="7.33203125" customWidth="1"/>
    <col min="7" max="7" width="7.6640625" customWidth="1"/>
    <col min="8" max="8" width="7.88671875" customWidth="1"/>
    <col min="9" max="9" width="7.33203125" customWidth="1"/>
    <col min="10" max="10" width="7.6640625" customWidth="1"/>
    <col min="11" max="11" width="7.88671875" customWidth="1"/>
    <col min="12" max="12" width="7.33203125" customWidth="1"/>
    <col min="13" max="13" width="7.44140625" customWidth="1"/>
    <col min="14" max="15" width="7.5546875" customWidth="1"/>
    <col min="16" max="17" width="9.5546875" customWidth="1"/>
    <col min="18" max="18" width="9.44140625" customWidth="1"/>
    <col min="19" max="115" width="8.88671875" customWidth="1"/>
  </cols>
  <sheetData>
    <row r="1" spans="1:21" ht="15.6" x14ac:dyDescent="0.3">
      <c r="A1" s="48" t="s">
        <v>7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</row>
    <row r="2" spans="1:21" ht="15.6" x14ac:dyDescent="0.3">
      <c r="A2" s="48" t="s">
        <v>60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</row>
    <row r="3" spans="1:21" ht="15.6" x14ac:dyDescent="0.3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</row>
    <row r="4" spans="1:21" ht="15.6" x14ac:dyDescent="0.3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</row>
    <row r="5" spans="1:21" ht="15.6" x14ac:dyDescent="0.3">
      <c r="A5" s="14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</row>
    <row r="7" spans="1:21" x14ac:dyDescent="0.3">
      <c r="A7" t="s">
        <v>8</v>
      </c>
      <c r="E7" s="15" t="s">
        <v>9</v>
      </c>
      <c r="S7" s="16" t="s">
        <v>10</v>
      </c>
      <c r="T7" s="17"/>
    </row>
    <row r="8" spans="1:21" s="4" customFormat="1" ht="15" customHeight="1" x14ac:dyDescent="0.25">
      <c r="A8" s="1"/>
      <c r="B8" s="2" t="s">
        <v>0</v>
      </c>
      <c r="C8" s="2">
        <v>1</v>
      </c>
      <c r="D8" s="2">
        <v>2</v>
      </c>
      <c r="E8" s="2">
        <v>3</v>
      </c>
      <c r="F8" s="2">
        <v>4</v>
      </c>
      <c r="G8" s="2">
        <v>5</v>
      </c>
      <c r="H8" s="2">
        <v>6</v>
      </c>
      <c r="I8" s="2">
        <v>7</v>
      </c>
      <c r="J8" s="2">
        <v>8</v>
      </c>
      <c r="K8" s="2">
        <v>9</v>
      </c>
      <c r="L8" s="2">
        <v>10</v>
      </c>
      <c r="M8" s="2">
        <v>11</v>
      </c>
      <c r="N8" s="2">
        <v>12</v>
      </c>
      <c r="O8" s="18" t="s">
        <v>11</v>
      </c>
      <c r="P8" s="3" t="s">
        <v>1</v>
      </c>
      <c r="Q8" s="3" t="s">
        <v>2</v>
      </c>
      <c r="R8" s="3" t="s">
        <v>3</v>
      </c>
      <c r="S8" s="19" t="s">
        <v>12</v>
      </c>
      <c r="T8" s="19" t="s">
        <v>4</v>
      </c>
    </row>
    <row r="9" spans="1:21" x14ac:dyDescent="0.3">
      <c r="A9" s="20" t="s">
        <v>13</v>
      </c>
      <c r="B9" s="6">
        <v>375.34</v>
      </c>
      <c r="C9" s="6">
        <v>330.23</v>
      </c>
      <c r="D9" s="6">
        <v>292.57</v>
      </c>
      <c r="E9" s="6">
        <v>371.67</v>
      </c>
      <c r="F9" s="6">
        <v>331.68</v>
      </c>
      <c r="G9" s="6">
        <v>364.84</v>
      </c>
      <c r="H9" s="6">
        <v>326.52</v>
      </c>
      <c r="I9" s="6">
        <v>370.54</v>
      </c>
      <c r="J9" s="6">
        <v>336.12</v>
      </c>
      <c r="K9" s="6">
        <v>343.16</v>
      </c>
      <c r="L9" s="6">
        <v>328.05</v>
      </c>
      <c r="M9" s="6">
        <v>338.36</v>
      </c>
      <c r="N9" s="6">
        <v>354.45</v>
      </c>
      <c r="O9" s="6"/>
      <c r="P9" s="21">
        <f>SUM(B9:O9)</f>
        <v>4463.53</v>
      </c>
      <c r="Q9" s="21">
        <v>98.35</v>
      </c>
      <c r="R9" s="21">
        <f t="shared" ref="R9:R28" si="0">SUM(P9:Q9)</f>
        <v>4561.88</v>
      </c>
      <c r="S9" s="5">
        <v>86.04</v>
      </c>
      <c r="T9" s="22"/>
      <c r="U9" s="46"/>
    </row>
    <row r="10" spans="1:21" x14ac:dyDescent="0.3">
      <c r="A10" s="23" t="s">
        <v>14</v>
      </c>
      <c r="B10" s="5">
        <v>457.08</v>
      </c>
      <c r="C10" s="5">
        <v>336.65</v>
      </c>
      <c r="D10" s="5">
        <v>352.34</v>
      </c>
      <c r="E10" s="5">
        <v>347.26</v>
      </c>
      <c r="F10" s="5">
        <v>369.13</v>
      </c>
      <c r="G10" s="5">
        <v>338.22</v>
      </c>
      <c r="H10" s="5">
        <v>402.44</v>
      </c>
      <c r="I10" s="5">
        <v>367.37</v>
      </c>
      <c r="J10" s="5">
        <v>369.94</v>
      </c>
      <c r="K10" s="5">
        <v>398.44</v>
      </c>
      <c r="L10" s="5">
        <v>357.39</v>
      </c>
      <c r="M10" s="5">
        <v>329.19</v>
      </c>
      <c r="N10" s="5">
        <v>421.96</v>
      </c>
      <c r="O10" s="5"/>
      <c r="P10" s="8">
        <f>SUM(B10:O10)</f>
        <v>4847.41</v>
      </c>
      <c r="Q10" s="8">
        <v>143.94</v>
      </c>
      <c r="R10" s="8">
        <f>SUM(P10:Q10)</f>
        <v>4991.3499999999995</v>
      </c>
      <c r="S10" s="5"/>
      <c r="T10" s="22"/>
      <c r="U10" s="46"/>
    </row>
    <row r="11" spans="1:21" x14ac:dyDescent="0.3">
      <c r="A11" s="24" t="s">
        <v>15</v>
      </c>
      <c r="B11" s="6">
        <v>222</v>
      </c>
      <c r="C11" s="6">
        <v>191.89</v>
      </c>
      <c r="D11" s="6">
        <v>219.84</v>
      </c>
      <c r="E11" s="6">
        <v>209.52</v>
      </c>
      <c r="F11" s="6">
        <v>219.62</v>
      </c>
      <c r="G11" s="6">
        <v>228.91</v>
      </c>
      <c r="H11" s="6">
        <v>197.76</v>
      </c>
      <c r="I11" s="6">
        <v>235.07</v>
      </c>
      <c r="J11" s="6">
        <v>202.06</v>
      </c>
      <c r="K11" s="6">
        <v>202.03</v>
      </c>
      <c r="L11" s="6">
        <v>251.1</v>
      </c>
      <c r="M11" s="6">
        <v>248.26</v>
      </c>
      <c r="N11" s="6">
        <v>262.58</v>
      </c>
      <c r="O11" s="6"/>
      <c r="P11" s="7">
        <f>SUM(B11:O11)</f>
        <v>2890.6399999999994</v>
      </c>
      <c r="Q11" s="7">
        <v>97.58</v>
      </c>
      <c r="R11" s="7">
        <f t="shared" si="0"/>
        <v>2988.2199999999993</v>
      </c>
      <c r="S11" s="5">
        <v>45.95</v>
      </c>
      <c r="T11" s="22"/>
    </row>
    <row r="12" spans="1:21" x14ac:dyDescent="0.3">
      <c r="A12" s="23" t="s">
        <v>16</v>
      </c>
      <c r="B12" s="5">
        <v>165.62</v>
      </c>
      <c r="C12" s="5">
        <v>122.97</v>
      </c>
      <c r="D12" s="5">
        <v>132.6</v>
      </c>
      <c r="E12" s="5">
        <v>124.1</v>
      </c>
      <c r="F12" s="5">
        <v>109.43</v>
      </c>
      <c r="G12" s="5">
        <v>128.47999999999999</v>
      </c>
      <c r="H12" s="5">
        <v>138.88</v>
      </c>
      <c r="I12" s="5">
        <v>124.86</v>
      </c>
      <c r="J12" s="5">
        <v>113.06</v>
      </c>
      <c r="K12" s="5">
        <v>127.6</v>
      </c>
      <c r="L12" s="5">
        <v>147</v>
      </c>
      <c r="M12" s="5">
        <v>123.81</v>
      </c>
      <c r="N12" s="5">
        <v>152.12</v>
      </c>
      <c r="O12" s="5"/>
      <c r="P12" s="8">
        <f>SUM(B12:O12)</f>
        <v>1710.5299999999997</v>
      </c>
      <c r="Q12" s="8">
        <v>63.62</v>
      </c>
      <c r="R12" s="8">
        <f t="shared" si="0"/>
        <v>1774.1499999999996</v>
      </c>
      <c r="S12" s="5">
        <v>34.44</v>
      </c>
      <c r="T12" s="22"/>
    </row>
    <row r="13" spans="1:21" x14ac:dyDescent="0.3">
      <c r="A13" s="24" t="s">
        <v>17</v>
      </c>
      <c r="B13" s="6">
        <v>192.35</v>
      </c>
      <c r="C13" s="6">
        <v>222.01</v>
      </c>
      <c r="D13" s="6">
        <v>221.21</v>
      </c>
      <c r="E13" s="6">
        <v>230.7</v>
      </c>
      <c r="F13" s="6">
        <v>240.24</v>
      </c>
      <c r="G13" s="6">
        <v>243.35</v>
      </c>
      <c r="H13" s="6">
        <v>261.64999999999998</v>
      </c>
      <c r="I13" s="6">
        <v>217.24</v>
      </c>
      <c r="J13" s="6">
        <v>223.43</v>
      </c>
      <c r="K13" s="6">
        <v>219.96</v>
      </c>
      <c r="L13" s="6">
        <v>223.98</v>
      </c>
      <c r="M13" s="6">
        <v>213.11</v>
      </c>
      <c r="N13" s="6">
        <v>239.83</v>
      </c>
      <c r="O13" s="6"/>
      <c r="P13" s="7">
        <f t="shared" ref="P13:P17" si="1">SUM(B13:O13)</f>
        <v>2949.06</v>
      </c>
      <c r="Q13" s="7">
        <v>37</v>
      </c>
      <c r="R13" s="7">
        <f>SUM(P13:Q13)</f>
        <v>2986.06</v>
      </c>
      <c r="S13" s="5"/>
      <c r="T13" s="22"/>
    </row>
    <row r="14" spans="1:21" x14ac:dyDescent="0.3">
      <c r="A14" s="23" t="s">
        <v>18</v>
      </c>
      <c r="B14" s="5">
        <v>537.28</v>
      </c>
      <c r="C14" s="5">
        <v>593.48</v>
      </c>
      <c r="D14" s="5">
        <v>610.21</v>
      </c>
      <c r="E14" s="5">
        <v>681.33</v>
      </c>
      <c r="F14" s="5">
        <v>693.85</v>
      </c>
      <c r="G14" s="5">
        <v>689.89</v>
      </c>
      <c r="H14" s="5">
        <v>684.22</v>
      </c>
      <c r="I14" s="5">
        <v>665.75</v>
      </c>
      <c r="J14" s="5">
        <v>686.62</v>
      </c>
      <c r="K14" s="5">
        <v>715.28</v>
      </c>
      <c r="L14" s="5">
        <v>682.56</v>
      </c>
      <c r="M14" s="5">
        <v>678.67</v>
      </c>
      <c r="N14" s="5">
        <v>729.55</v>
      </c>
      <c r="O14" s="5"/>
      <c r="P14" s="8">
        <f t="shared" si="1"/>
        <v>8648.6899999999987</v>
      </c>
      <c r="Q14" s="8">
        <v>180.73</v>
      </c>
      <c r="R14" s="8">
        <f t="shared" si="0"/>
        <v>8829.4199999999983</v>
      </c>
      <c r="S14" s="5">
        <v>33.1</v>
      </c>
      <c r="T14" s="22"/>
    </row>
    <row r="15" spans="1:21" x14ac:dyDescent="0.3">
      <c r="A15" s="24" t="s">
        <v>19</v>
      </c>
      <c r="B15" s="6">
        <v>130.91999999999999</v>
      </c>
      <c r="C15" s="6">
        <v>107.4</v>
      </c>
      <c r="D15" s="6">
        <v>105.5</v>
      </c>
      <c r="E15" s="6">
        <v>95.21</v>
      </c>
      <c r="F15" s="6">
        <v>112.14</v>
      </c>
      <c r="G15" s="6">
        <v>110.43</v>
      </c>
      <c r="H15" s="6">
        <v>111.86</v>
      </c>
      <c r="I15" s="6">
        <v>115.38</v>
      </c>
      <c r="J15" s="6">
        <v>110.02</v>
      </c>
      <c r="K15" s="6">
        <v>175.37</v>
      </c>
      <c r="L15" s="6">
        <v>141.47999999999999</v>
      </c>
      <c r="M15" s="6">
        <v>140.31</v>
      </c>
      <c r="N15" s="6">
        <v>141.6</v>
      </c>
      <c r="O15" s="6"/>
      <c r="P15" s="7">
        <f t="shared" si="1"/>
        <v>1597.62</v>
      </c>
      <c r="Q15" s="7">
        <v>43.8</v>
      </c>
      <c r="R15" s="7">
        <f>SUM(P15:Q15)</f>
        <v>1641.4199999999998</v>
      </c>
      <c r="S15" s="5">
        <v>74.650000000000006</v>
      </c>
      <c r="T15" s="22"/>
    </row>
    <row r="16" spans="1:21" x14ac:dyDescent="0.3">
      <c r="A16" s="23" t="s">
        <v>20</v>
      </c>
      <c r="B16" s="5">
        <v>100.43</v>
      </c>
      <c r="C16" s="5">
        <v>132.26</v>
      </c>
      <c r="D16" s="5">
        <v>134.19999999999999</v>
      </c>
      <c r="E16" s="5">
        <v>137.31</v>
      </c>
      <c r="F16" s="5">
        <v>111.33</v>
      </c>
      <c r="G16" s="5">
        <v>125.49</v>
      </c>
      <c r="H16" s="5">
        <v>122.86</v>
      </c>
      <c r="I16" s="5">
        <v>134.87</v>
      </c>
      <c r="J16" s="5">
        <v>105.46</v>
      </c>
      <c r="K16" s="5">
        <v>166.13</v>
      </c>
      <c r="L16" s="5">
        <v>163.47999999999999</v>
      </c>
      <c r="M16" s="5">
        <v>207.55</v>
      </c>
      <c r="N16" s="5">
        <v>180.63</v>
      </c>
      <c r="O16" s="5"/>
      <c r="P16" s="8">
        <f t="shared" si="1"/>
        <v>1822</v>
      </c>
      <c r="Q16" s="8">
        <v>109.17</v>
      </c>
      <c r="R16" s="8">
        <f>SUM(P16:Q16)</f>
        <v>1931.17</v>
      </c>
      <c r="S16" s="5">
        <v>84.9</v>
      </c>
      <c r="T16" s="22"/>
      <c r="U16" s="46"/>
    </row>
    <row r="17" spans="1:21" x14ac:dyDescent="0.3">
      <c r="A17" s="24" t="s">
        <v>21</v>
      </c>
      <c r="B17" s="6">
        <v>1074.3</v>
      </c>
      <c r="C17" s="6">
        <v>1167.4100000000001</v>
      </c>
      <c r="D17" s="6">
        <v>1107.8800000000001</v>
      </c>
      <c r="E17" s="6">
        <v>1068.03</v>
      </c>
      <c r="F17" s="6">
        <v>1062.04</v>
      </c>
      <c r="G17" s="6">
        <v>993.95</v>
      </c>
      <c r="H17" s="6">
        <v>1065.1300000000001</v>
      </c>
      <c r="I17" s="6">
        <v>1006.55</v>
      </c>
      <c r="J17" s="6">
        <v>1033.31</v>
      </c>
      <c r="K17" s="6">
        <v>903.83</v>
      </c>
      <c r="L17" s="6">
        <v>950.8</v>
      </c>
      <c r="M17" s="6">
        <v>845.17</v>
      </c>
      <c r="N17" s="6">
        <v>807.94</v>
      </c>
      <c r="O17" s="6">
        <v>0.93</v>
      </c>
      <c r="P17" s="7">
        <f t="shared" si="1"/>
        <v>13087.269999999999</v>
      </c>
      <c r="Q17" s="7">
        <v>449.02</v>
      </c>
      <c r="R17" s="7">
        <f t="shared" si="0"/>
        <v>13536.289999999999</v>
      </c>
      <c r="S17" s="5">
        <v>306.05</v>
      </c>
      <c r="T17" s="22"/>
    </row>
    <row r="18" spans="1:21" x14ac:dyDescent="0.3">
      <c r="A18" s="23" t="s">
        <v>22</v>
      </c>
      <c r="B18" s="5">
        <v>476.23</v>
      </c>
      <c r="C18" s="5">
        <v>369.79</v>
      </c>
      <c r="D18" s="5">
        <v>406.47</v>
      </c>
      <c r="E18" s="5">
        <v>382.73</v>
      </c>
      <c r="F18" s="5">
        <v>398.14</v>
      </c>
      <c r="G18" s="5">
        <v>402.81</v>
      </c>
      <c r="H18" s="5">
        <v>437.33</v>
      </c>
      <c r="I18" s="5">
        <v>397.99</v>
      </c>
      <c r="J18" s="5">
        <v>430.78</v>
      </c>
      <c r="K18" s="5">
        <v>401.95</v>
      </c>
      <c r="L18" s="5">
        <v>444.2</v>
      </c>
      <c r="M18" s="5">
        <v>395.49</v>
      </c>
      <c r="N18" s="5">
        <v>467.05</v>
      </c>
      <c r="O18" s="5"/>
      <c r="P18" s="8">
        <f t="shared" ref="P18:P20" si="2">SUM(B18:N18)</f>
        <v>5410.9599999999991</v>
      </c>
      <c r="Q18" s="8">
        <v>127.18</v>
      </c>
      <c r="R18" s="8">
        <f t="shared" si="0"/>
        <v>5538.1399999999994</v>
      </c>
      <c r="S18" s="5">
        <v>21.17</v>
      </c>
      <c r="T18" s="22"/>
      <c r="U18" s="46"/>
    </row>
    <row r="19" spans="1:21" x14ac:dyDescent="0.3">
      <c r="A19" s="24" t="s">
        <v>23</v>
      </c>
      <c r="B19" s="6">
        <v>213.14</v>
      </c>
      <c r="C19" s="6">
        <v>146.97999999999999</v>
      </c>
      <c r="D19" s="6">
        <v>162.1</v>
      </c>
      <c r="E19" s="6">
        <v>152.29</v>
      </c>
      <c r="F19" s="6">
        <v>158.72999999999999</v>
      </c>
      <c r="G19" s="6">
        <v>172.94</v>
      </c>
      <c r="H19" s="6">
        <v>161.12</v>
      </c>
      <c r="I19" s="6">
        <v>161.77000000000001</v>
      </c>
      <c r="J19" s="6">
        <v>137.96</v>
      </c>
      <c r="K19" s="6">
        <v>156.19</v>
      </c>
      <c r="L19" s="6">
        <v>184.71</v>
      </c>
      <c r="M19" s="6">
        <v>160.27000000000001</v>
      </c>
      <c r="N19" s="6">
        <v>158.22</v>
      </c>
      <c r="O19" s="6"/>
      <c r="P19" s="7">
        <f t="shared" si="2"/>
        <v>2126.42</v>
      </c>
      <c r="Q19" s="7">
        <v>65.599999999999994</v>
      </c>
      <c r="R19" s="7">
        <f t="shared" si="0"/>
        <v>2192.02</v>
      </c>
      <c r="S19" s="5">
        <v>78.05</v>
      </c>
      <c r="T19" s="22"/>
      <c r="U19" s="46"/>
    </row>
    <row r="20" spans="1:21" x14ac:dyDescent="0.3">
      <c r="A20" s="23" t="s">
        <v>24</v>
      </c>
      <c r="B20" s="5">
        <v>219.95</v>
      </c>
      <c r="C20" s="5">
        <v>186.4</v>
      </c>
      <c r="D20" s="5">
        <v>193.13</v>
      </c>
      <c r="E20" s="5">
        <v>235.15</v>
      </c>
      <c r="F20" s="5">
        <v>213.09</v>
      </c>
      <c r="G20" s="5">
        <v>212.05</v>
      </c>
      <c r="H20" s="5">
        <v>218.63</v>
      </c>
      <c r="I20" s="5">
        <v>196.64</v>
      </c>
      <c r="J20" s="5">
        <v>197.62</v>
      </c>
      <c r="K20" s="5">
        <v>224.56</v>
      </c>
      <c r="L20" s="5">
        <v>221.79</v>
      </c>
      <c r="M20" s="5">
        <v>221.48</v>
      </c>
      <c r="N20" s="5">
        <v>286.52999999999997</v>
      </c>
      <c r="O20" s="5"/>
      <c r="P20" s="8">
        <f t="shared" si="2"/>
        <v>2827.0199999999995</v>
      </c>
      <c r="Q20" s="8">
        <v>108.28</v>
      </c>
      <c r="R20" s="8">
        <f t="shared" si="0"/>
        <v>2935.2999999999997</v>
      </c>
      <c r="S20" s="5">
        <v>98.03</v>
      </c>
      <c r="T20" s="22"/>
    </row>
    <row r="21" spans="1:21" x14ac:dyDescent="0.3">
      <c r="A21" s="24" t="s">
        <v>25</v>
      </c>
      <c r="B21" s="6">
        <v>83.24</v>
      </c>
      <c r="C21" s="6">
        <v>85.75</v>
      </c>
      <c r="D21" s="6">
        <v>100.64</v>
      </c>
      <c r="E21" s="6">
        <v>81.569999999999993</v>
      </c>
      <c r="F21" s="6">
        <v>94.78</v>
      </c>
      <c r="G21" s="6">
        <v>80.16</v>
      </c>
      <c r="H21" s="6">
        <v>104.36</v>
      </c>
      <c r="I21" s="6">
        <v>84.57</v>
      </c>
      <c r="J21" s="6">
        <v>91.96</v>
      </c>
      <c r="K21" s="6">
        <v>95.95</v>
      </c>
      <c r="L21" s="6">
        <v>93.27</v>
      </c>
      <c r="M21" s="6">
        <v>118.57</v>
      </c>
      <c r="N21" s="6">
        <v>97.66</v>
      </c>
      <c r="O21" s="6"/>
      <c r="P21" s="7">
        <f t="shared" ref="P21:P27" si="3">SUM(B21:O21)</f>
        <v>1212.48</v>
      </c>
      <c r="Q21" s="7">
        <v>26.57</v>
      </c>
      <c r="R21" s="7">
        <f t="shared" si="0"/>
        <v>1239.05</v>
      </c>
      <c r="S21" s="5">
        <v>21.07</v>
      </c>
      <c r="T21" s="22"/>
    </row>
    <row r="22" spans="1:21" x14ac:dyDescent="0.3">
      <c r="A22" s="23" t="s">
        <v>26</v>
      </c>
      <c r="B22" s="5">
        <v>836.76</v>
      </c>
      <c r="C22" s="5">
        <v>685.01</v>
      </c>
      <c r="D22" s="5">
        <v>666.01</v>
      </c>
      <c r="E22" s="5">
        <v>712.91</v>
      </c>
      <c r="F22" s="5">
        <v>701.94</v>
      </c>
      <c r="G22" s="5">
        <v>672.71</v>
      </c>
      <c r="H22" s="5">
        <v>670.75</v>
      </c>
      <c r="I22" s="5">
        <v>683.22</v>
      </c>
      <c r="J22" s="5">
        <v>649.27</v>
      </c>
      <c r="K22" s="5">
        <v>734.7</v>
      </c>
      <c r="L22" s="5">
        <v>761.04</v>
      </c>
      <c r="M22" s="5">
        <v>744</v>
      </c>
      <c r="N22" s="5">
        <v>678.79</v>
      </c>
      <c r="O22" s="5"/>
      <c r="P22" s="8">
        <f>SUM(B22:O22)</f>
        <v>9197.11</v>
      </c>
      <c r="Q22" s="8">
        <v>370.55</v>
      </c>
      <c r="R22" s="8">
        <f t="shared" si="0"/>
        <v>9567.66</v>
      </c>
      <c r="S22" s="5">
        <v>186.84</v>
      </c>
      <c r="T22" s="22"/>
      <c r="U22" s="46"/>
    </row>
    <row r="23" spans="1:21" x14ac:dyDescent="0.3">
      <c r="A23" s="24" t="s">
        <v>27</v>
      </c>
      <c r="B23" s="6">
        <v>301.23</v>
      </c>
      <c r="C23" s="6">
        <v>242.74</v>
      </c>
      <c r="D23" s="6">
        <v>268.89</v>
      </c>
      <c r="E23" s="6">
        <v>260.82</v>
      </c>
      <c r="F23" s="6">
        <v>257.36</v>
      </c>
      <c r="G23" s="6">
        <v>248.16</v>
      </c>
      <c r="H23" s="6">
        <v>265.02999999999997</v>
      </c>
      <c r="I23" s="6">
        <v>248.86</v>
      </c>
      <c r="J23" s="6">
        <v>258.67</v>
      </c>
      <c r="K23" s="6">
        <v>261.02999999999997</v>
      </c>
      <c r="L23" s="6">
        <v>247.46</v>
      </c>
      <c r="M23" s="6">
        <v>262.58</v>
      </c>
      <c r="N23" s="6">
        <v>286.38</v>
      </c>
      <c r="O23" s="6"/>
      <c r="P23" s="7">
        <f t="shared" si="3"/>
        <v>3409.21</v>
      </c>
      <c r="Q23" s="7">
        <v>59.88</v>
      </c>
      <c r="R23" s="7">
        <f t="shared" si="0"/>
        <v>3469.09</v>
      </c>
      <c r="S23" s="5">
        <v>17.100000000000001</v>
      </c>
      <c r="T23" s="22"/>
      <c r="U23" s="46"/>
    </row>
    <row r="24" spans="1:21" x14ac:dyDescent="0.3">
      <c r="A24" s="23" t="s">
        <v>28</v>
      </c>
      <c r="B24" s="5">
        <v>206.82</v>
      </c>
      <c r="C24" s="5">
        <v>176.39</v>
      </c>
      <c r="D24" s="5">
        <v>183.77</v>
      </c>
      <c r="E24" s="5">
        <v>200.13</v>
      </c>
      <c r="F24" s="5">
        <v>193.86</v>
      </c>
      <c r="G24" s="5">
        <v>225.58</v>
      </c>
      <c r="H24" s="5">
        <v>219.08</v>
      </c>
      <c r="I24" s="5">
        <v>235.6</v>
      </c>
      <c r="J24" s="5">
        <v>233.93</v>
      </c>
      <c r="K24" s="5">
        <v>289.87</v>
      </c>
      <c r="L24" s="5">
        <v>281.26</v>
      </c>
      <c r="M24" s="5">
        <v>318.94</v>
      </c>
      <c r="N24" s="5">
        <v>315.91000000000003</v>
      </c>
      <c r="O24" s="5"/>
      <c r="P24" s="8">
        <f t="shared" si="3"/>
        <v>3081.14</v>
      </c>
      <c r="Q24" s="8">
        <v>66.37</v>
      </c>
      <c r="R24" s="8">
        <f t="shared" si="0"/>
        <v>3147.5099999999998</v>
      </c>
      <c r="S24" s="5">
        <v>141.16999999999999</v>
      </c>
      <c r="T24" s="22"/>
    </row>
    <row r="25" spans="1:21" x14ac:dyDescent="0.3">
      <c r="A25" s="24" t="s">
        <v>29</v>
      </c>
      <c r="B25" s="6">
        <v>664.46</v>
      </c>
      <c r="C25" s="6">
        <v>468.78</v>
      </c>
      <c r="D25" s="6">
        <v>552.32000000000005</v>
      </c>
      <c r="E25" s="6">
        <v>577.54</v>
      </c>
      <c r="F25" s="6">
        <v>523.78</v>
      </c>
      <c r="G25" s="6">
        <v>567.97</v>
      </c>
      <c r="H25" s="6">
        <v>557.52</v>
      </c>
      <c r="I25" s="6">
        <v>579.36</v>
      </c>
      <c r="J25" s="6">
        <v>536.99</v>
      </c>
      <c r="K25" s="6">
        <v>575.91999999999996</v>
      </c>
      <c r="L25" s="6">
        <v>552.39</v>
      </c>
      <c r="M25" s="6">
        <v>591.58000000000004</v>
      </c>
      <c r="N25" s="6">
        <v>614</v>
      </c>
      <c r="O25" s="6"/>
      <c r="P25" s="7">
        <f t="shared" si="3"/>
        <v>7362.6100000000006</v>
      </c>
      <c r="Q25" s="7">
        <v>155.59</v>
      </c>
      <c r="R25" s="7">
        <f t="shared" si="0"/>
        <v>7518.2000000000007</v>
      </c>
      <c r="S25" s="5">
        <v>32.89</v>
      </c>
      <c r="T25" s="22"/>
      <c r="U25" s="46"/>
    </row>
    <row r="26" spans="1:21" x14ac:dyDescent="0.3">
      <c r="A26" s="23" t="s">
        <v>30</v>
      </c>
      <c r="B26" s="5">
        <v>195.71</v>
      </c>
      <c r="C26" s="5">
        <v>181.12</v>
      </c>
      <c r="D26" s="5">
        <v>169.14</v>
      </c>
      <c r="E26" s="5">
        <v>153.19999999999999</v>
      </c>
      <c r="F26" s="5">
        <v>187.92</v>
      </c>
      <c r="G26" s="5">
        <v>161.66999999999999</v>
      </c>
      <c r="H26" s="5">
        <v>159.29</v>
      </c>
      <c r="I26" s="5">
        <v>172.52</v>
      </c>
      <c r="J26" s="5">
        <v>154.56</v>
      </c>
      <c r="K26" s="5">
        <v>156.86000000000001</v>
      </c>
      <c r="L26" s="5">
        <v>173.67</v>
      </c>
      <c r="M26" s="5">
        <v>188.18</v>
      </c>
      <c r="N26" s="5">
        <v>231.55</v>
      </c>
      <c r="O26" s="5"/>
      <c r="P26" s="8">
        <f t="shared" si="3"/>
        <v>2285.39</v>
      </c>
      <c r="Q26" s="8">
        <v>83.4</v>
      </c>
      <c r="R26" s="8">
        <f>SUM(P26:Q26)</f>
        <v>2368.79</v>
      </c>
      <c r="S26" s="5">
        <v>50.86</v>
      </c>
      <c r="T26" s="22"/>
      <c r="U26" s="46"/>
    </row>
    <row r="27" spans="1:21" x14ac:dyDescent="0.3">
      <c r="A27" s="24" t="s">
        <v>31</v>
      </c>
      <c r="B27" s="6">
        <v>266.27999999999997</v>
      </c>
      <c r="C27" s="6">
        <v>228.68</v>
      </c>
      <c r="D27" s="6">
        <v>198.89</v>
      </c>
      <c r="E27" s="6">
        <v>191.35</v>
      </c>
      <c r="F27" s="6">
        <v>237.27</v>
      </c>
      <c r="G27" s="6">
        <v>231.46</v>
      </c>
      <c r="H27" s="6">
        <v>234.34</v>
      </c>
      <c r="I27" s="6">
        <v>219.11</v>
      </c>
      <c r="J27" s="6">
        <v>216.02</v>
      </c>
      <c r="K27" s="6">
        <v>229.55</v>
      </c>
      <c r="L27" s="6">
        <v>261.10000000000002</v>
      </c>
      <c r="M27" s="6">
        <v>229.08</v>
      </c>
      <c r="N27" s="6">
        <v>237.13</v>
      </c>
      <c r="O27" s="6"/>
      <c r="P27" s="7">
        <f t="shared" si="3"/>
        <v>2980.26</v>
      </c>
      <c r="Q27" s="7">
        <v>92.48</v>
      </c>
      <c r="R27" s="7">
        <f t="shared" si="0"/>
        <v>3072.7400000000002</v>
      </c>
      <c r="S27" s="5">
        <v>16.329999999999998</v>
      </c>
      <c r="T27" s="22"/>
      <c r="U27" s="46"/>
    </row>
    <row r="28" spans="1:21" x14ac:dyDescent="0.3">
      <c r="A28" s="25" t="s">
        <v>32</v>
      </c>
      <c r="B28" s="26">
        <v>278.26</v>
      </c>
      <c r="C28" s="26">
        <v>217.92</v>
      </c>
      <c r="D28" s="26">
        <v>257.31</v>
      </c>
      <c r="E28" s="26">
        <v>262.73</v>
      </c>
      <c r="F28" s="26">
        <v>261.27999999999997</v>
      </c>
      <c r="G28" s="26">
        <v>283.45999999999998</v>
      </c>
      <c r="H28" s="26">
        <v>273.2</v>
      </c>
      <c r="I28" s="26">
        <v>285.99</v>
      </c>
      <c r="J28" s="26">
        <v>266.94</v>
      </c>
      <c r="K28" s="26">
        <v>285.07</v>
      </c>
      <c r="L28" s="26">
        <v>322.39999999999998</v>
      </c>
      <c r="M28" s="26">
        <v>297.64</v>
      </c>
      <c r="N28" s="26">
        <v>313.44</v>
      </c>
      <c r="O28" s="26"/>
      <c r="P28" s="27">
        <f>SUM(B28:O28)</f>
        <v>3605.6400000000003</v>
      </c>
      <c r="Q28" s="27">
        <v>176.17</v>
      </c>
      <c r="R28" s="27">
        <f t="shared" si="0"/>
        <v>3781.8100000000004</v>
      </c>
      <c r="S28" s="5">
        <v>60.4</v>
      </c>
      <c r="T28" s="28"/>
      <c r="U28" s="46"/>
    </row>
    <row r="29" spans="1:21" x14ac:dyDescent="0.3">
      <c r="A29" s="29" t="s">
        <v>5</v>
      </c>
      <c r="B29" s="9">
        <f>SUM(B9:B28)</f>
        <v>6997.3999999999987</v>
      </c>
      <c r="C29" s="9">
        <f t="shared" ref="C29:N29" si="4">SUM(C9:C28)</f>
        <v>6193.8600000000006</v>
      </c>
      <c r="D29" s="9">
        <f t="shared" si="4"/>
        <v>6335.0200000000013</v>
      </c>
      <c r="E29" s="9">
        <f t="shared" si="4"/>
        <v>6475.5499999999993</v>
      </c>
      <c r="F29" s="9">
        <f t="shared" si="4"/>
        <v>6477.6099999999988</v>
      </c>
      <c r="G29" s="9">
        <f t="shared" si="4"/>
        <v>6482.53</v>
      </c>
      <c r="H29" s="9">
        <f t="shared" si="4"/>
        <v>6611.9699999999993</v>
      </c>
      <c r="I29" s="9">
        <f t="shared" si="4"/>
        <v>6503.2599999999993</v>
      </c>
      <c r="J29" s="9">
        <f t="shared" si="4"/>
        <v>6354.7200000000012</v>
      </c>
      <c r="K29" s="9">
        <f t="shared" si="4"/>
        <v>6663.4499999999989</v>
      </c>
      <c r="L29" s="9">
        <f t="shared" si="4"/>
        <v>6789.130000000001</v>
      </c>
      <c r="M29" s="9">
        <f t="shared" si="4"/>
        <v>6652.24</v>
      </c>
      <c r="N29" s="9">
        <f t="shared" si="4"/>
        <v>6977.32</v>
      </c>
      <c r="O29" s="9">
        <f>SUM(O9:O28)</f>
        <v>0.93</v>
      </c>
      <c r="P29" s="10">
        <f>SUM(P9:P28)</f>
        <v>85514.989999999991</v>
      </c>
      <c r="Q29" s="10">
        <f>SUM(Q9:Q28)</f>
        <v>2555.2800000000002</v>
      </c>
      <c r="R29" s="10">
        <f>SUM(R9:R28)</f>
        <v>88070.26999999999</v>
      </c>
      <c r="S29" s="30">
        <f t="shared" ref="S29:T29" si="5">SUM(S9:S28)</f>
        <v>1389.04</v>
      </c>
      <c r="T29" s="30">
        <f t="shared" si="5"/>
        <v>0</v>
      </c>
    </row>
    <row r="30" spans="1:21" x14ac:dyDescent="0.3">
      <c r="A30" s="31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</row>
    <row r="31" spans="1:21" x14ac:dyDescent="0.3">
      <c r="A31" s="4"/>
      <c r="B31" s="5"/>
      <c r="C31" s="5"/>
      <c r="D31" s="5"/>
      <c r="E31" s="5"/>
      <c r="F31" s="5"/>
      <c r="G31" s="5" t="s">
        <v>33</v>
      </c>
      <c r="H31" s="5"/>
      <c r="I31" s="5"/>
      <c r="J31" s="5"/>
      <c r="K31" s="5"/>
      <c r="L31" s="5"/>
      <c r="M31" s="5"/>
      <c r="N31" s="5"/>
      <c r="O31" s="5"/>
      <c r="P31" s="5"/>
      <c r="Q31" s="13"/>
      <c r="R31" s="13" t="s">
        <v>61</v>
      </c>
    </row>
    <row r="32" spans="1:21" x14ac:dyDescent="0.3">
      <c r="A32" s="4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32"/>
    </row>
    <row r="33" spans="1:115" x14ac:dyDescent="0.3">
      <c r="A33" s="4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</row>
    <row r="34" spans="1:115" x14ac:dyDescent="0.3">
      <c r="A34" s="37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</row>
    <row r="35" spans="1:115" x14ac:dyDescent="0.3">
      <c r="A35" t="s">
        <v>34</v>
      </c>
      <c r="R35" s="5"/>
      <c r="S35" s="16" t="s">
        <v>10</v>
      </c>
    </row>
    <row r="36" spans="1:115" x14ac:dyDescent="0.3">
      <c r="A36" s="1"/>
      <c r="B36" s="2" t="s">
        <v>0</v>
      </c>
      <c r="C36" s="2">
        <v>1</v>
      </c>
      <c r="D36" s="2">
        <v>2</v>
      </c>
      <c r="E36" s="2">
        <v>3</v>
      </c>
      <c r="F36" s="2">
        <v>4</v>
      </c>
      <c r="G36" s="2">
        <v>5</v>
      </c>
      <c r="H36" s="2">
        <v>6</v>
      </c>
      <c r="I36" s="2">
        <v>7</v>
      </c>
      <c r="J36" s="2">
        <v>8</v>
      </c>
      <c r="K36" s="2">
        <v>9</v>
      </c>
      <c r="L36" s="2">
        <v>10</v>
      </c>
      <c r="M36" s="2">
        <v>11</v>
      </c>
      <c r="N36" s="2">
        <v>12</v>
      </c>
      <c r="O36" s="2" t="s">
        <v>35</v>
      </c>
      <c r="P36" s="3" t="s">
        <v>1</v>
      </c>
      <c r="Q36" s="3" t="s">
        <v>2</v>
      </c>
      <c r="R36" s="3" t="s">
        <v>3</v>
      </c>
      <c r="S36" s="19" t="s">
        <v>12</v>
      </c>
    </row>
    <row r="37" spans="1:115" x14ac:dyDescent="0.3">
      <c r="A37" s="44" t="s">
        <v>57</v>
      </c>
      <c r="B37" s="5">
        <v>11.96</v>
      </c>
      <c r="C37" s="5">
        <v>19.95</v>
      </c>
      <c r="D37" s="5">
        <v>13</v>
      </c>
      <c r="E37" s="5">
        <v>21.76</v>
      </c>
      <c r="F37" s="5">
        <v>18.190000000000001</v>
      </c>
      <c r="G37" s="5">
        <v>18.7</v>
      </c>
      <c r="H37" s="5">
        <v>12.68</v>
      </c>
      <c r="I37" s="5">
        <v>13.32</v>
      </c>
      <c r="J37" s="5">
        <v>20.29</v>
      </c>
      <c r="K37" s="5">
        <v>14.58</v>
      </c>
      <c r="L37" s="5">
        <v>9.9600000000000009</v>
      </c>
      <c r="M37" s="5">
        <v>13</v>
      </c>
      <c r="N37" s="5">
        <v>9.68</v>
      </c>
      <c r="O37" s="5"/>
      <c r="P37" s="45">
        <f>SUM(B37:O37)</f>
        <v>197.07000000000002</v>
      </c>
      <c r="Q37" s="45">
        <v>2.64</v>
      </c>
      <c r="R37" s="5">
        <f t="shared" ref="R37:R60" si="6">SUM(P37:Q37)</f>
        <v>199.71</v>
      </c>
      <c r="S37" s="5"/>
    </row>
    <row r="38" spans="1:115" x14ac:dyDescent="0.3">
      <c r="A38" s="23" t="s">
        <v>36</v>
      </c>
      <c r="B38" s="5">
        <v>102.15</v>
      </c>
      <c r="C38" s="5">
        <v>80.349999999999994</v>
      </c>
      <c r="D38" s="5">
        <v>86.9</v>
      </c>
      <c r="E38" s="5">
        <v>83.69</v>
      </c>
      <c r="F38" s="5">
        <v>78.83</v>
      </c>
      <c r="G38" s="5">
        <v>86.44</v>
      </c>
      <c r="H38" s="5">
        <v>86.28</v>
      </c>
      <c r="I38" s="5">
        <v>68.78</v>
      </c>
      <c r="J38" s="5">
        <v>62.51</v>
      </c>
      <c r="K38" s="5"/>
      <c r="L38" s="5"/>
      <c r="M38" s="5"/>
      <c r="N38" s="5"/>
      <c r="O38" s="5"/>
      <c r="P38" s="8">
        <f t="shared" ref="P38:P60" si="7">SUM(B38:O38)</f>
        <v>735.92999999999984</v>
      </c>
      <c r="Q38" s="8">
        <v>1.83</v>
      </c>
      <c r="R38" s="5">
        <f t="shared" si="6"/>
        <v>737.75999999999988</v>
      </c>
      <c r="S38" s="5"/>
    </row>
    <row r="39" spans="1:115" s="33" customFormat="1" x14ac:dyDescent="0.3">
      <c r="A39" s="23" t="s">
        <v>63</v>
      </c>
      <c r="B39" s="5"/>
      <c r="C39" s="5"/>
      <c r="D39" s="5"/>
      <c r="E39" s="5"/>
      <c r="F39" s="5"/>
      <c r="G39" s="5"/>
      <c r="H39" s="5"/>
      <c r="I39" s="5"/>
      <c r="J39" s="5"/>
      <c r="K39" s="5">
        <v>75.680000000000007</v>
      </c>
      <c r="L39" s="5">
        <v>65.77</v>
      </c>
      <c r="M39" s="5">
        <v>51.87</v>
      </c>
      <c r="N39" s="5">
        <v>25.69</v>
      </c>
      <c r="O39" s="5"/>
      <c r="P39" s="8">
        <f t="shared" si="7"/>
        <v>219.01</v>
      </c>
      <c r="Q39" s="8">
        <v>2.65</v>
      </c>
      <c r="R39" s="5">
        <f t="shared" si="6"/>
        <v>221.66</v>
      </c>
      <c r="S39" s="4">
        <v>218.54</v>
      </c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</row>
    <row r="40" spans="1:115" x14ac:dyDescent="0.3">
      <c r="A40" s="23" t="s">
        <v>37</v>
      </c>
      <c r="B40" s="5">
        <v>19</v>
      </c>
      <c r="C40" s="5">
        <v>19</v>
      </c>
      <c r="D40" s="5">
        <v>18.47</v>
      </c>
      <c r="E40" s="5">
        <v>23.18</v>
      </c>
      <c r="F40" s="5">
        <v>20.92</v>
      </c>
      <c r="G40" s="5">
        <v>22.72</v>
      </c>
      <c r="H40" s="5">
        <v>25.55</v>
      </c>
      <c r="I40" s="5">
        <v>23.38</v>
      </c>
      <c r="J40" s="5">
        <v>26.56</v>
      </c>
      <c r="K40" s="5">
        <v>22.52</v>
      </c>
      <c r="L40" s="5">
        <v>27.86</v>
      </c>
      <c r="M40" s="5">
        <v>23.46</v>
      </c>
      <c r="N40" s="5">
        <v>23.68</v>
      </c>
      <c r="O40" s="5"/>
      <c r="P40" s="8">
        <f>SUM(B40:O40)</f>
        <v>296.3</v>
      </c>
      <c r="Q40" s="8">
        <v>2.71</v>
      </c>
      <c r="R40" s="5">
        <f t="shared" si="6"/>
        <v>299.01</v>
      </c>
      <c r="S40" s="5">
        <v>1</v>
      </c>
    </row>
    <row r="41" spans="1:115" x14ac:dyDescent="0.3">
      <c r="A41" s="23" t="s">
        <v>38</v>
      </c>
      <c r="B41" s="5">
        <v>131.79</v>
      </c>
      <c r="C41" s="5">
        <v>83.95</v>
      </c>
      <c r="D41" s="5">
        <v>83.4</v>
      </c>
      <c r="E41" s="5">
        <v>83.84</v>
      </c>
      <c r="F41" s="5">
        <v>84.16</v>
      </c>
      <c r="G41" s="5">
        <v>85.94</v>
      </c>
      <c r="H41" s="5">
        <v>86.09</v>
      </c>
      <c r="I41" s="5">
        <v>86.24</v>
      </c>
      <c r="J41" s="5">
        <v>78.98</v>
      </c>
      <c r="K41" s="5"/>
      <c r="L41" s="5"/>
      <c r="M41" s="5"/>
      <c r="N41" s="5"/>
      <c r="O41" s="5"/>
      <c r="P41" s="8">
        <f>SUM(B41:O41)</f>
        <v>804.39</v>
      </c>
      <c r="Q41" s="8">
        <v>4.3899999999999997</v>
      </c>
      <c r="R41" s="5">
        <f t="shared" si="6"/>
        <v>808.78</v>
      </c>
      <c r="S41" s="5"/>
    </row>
    <row r="42" spans="1:115" x14ac:dyDescent="0.3">
      <c r="A42" s="23" t="s">
        <v>39</v>
      </c>
      <c r="B42" s="5">
        <v>108.16</v>
      </c>
      <c r="C42" s="5">
        <v>84.74</v>
      </c>
      <c r="D42" s="5">
        <v>83.2</v>
      </c>
      <c r="E42" s="5">
        <v>86.73</v>
      </c>
      <c r="F42" s="5">
        <v>83.95</v>
      </c>
      <c r="G42" s="5">
        <v>87.88</v>
      </c>
      <c r="H42" s="5">
        <v>83.16</v>
      </c>
      <c r="I42" s="5">
        <v>87.31</v>
      </c>
      <c r="J42" s="5">
        <v>82.73</v>
      </c>
      <c r="K42" s="5"/>
      <c r="L42" s="5"/>
      <c r="M42" s="5"/>
      <c r="N42" s="5"/>
      <c r="O42" s="5"/>
      <c r="P42" s="8">
        <f t="shared" si="7"/>
        <v>787.8599999999999</v>
      </c>
      <c r="Q42" s="8">
        <v>2.94</v>
      </c>
      <c r="R42" s="5">
        <f t="shared" si="6"/>
        <v>790.8</v>
      </c>
      <c r="S42" s="5"/>
    </row>
    <row r="43" spans="1:115" x14ac:dyDescent="0.3">
      <c r="A43" s="23" t="s">
        <v>59</v>
      </c>
      <c r="B43" s="5">
        <v>37.229999999999997</v>
      </c>
      <c r="C43" s="5">
        <v>28.42</v>
      </c>
      <c r="D43" s="5">
        <v>26.84</v>
      </c>
      <c r="E43" s="5">
        <v>29.08</v>
      </c>
      <c r="F43" s="5">
        <v>15.39</v>
      </c>
      <c r="G43" s="5"/>
      <c r="H43" s="5"/>
      <c r="I43" s="5"/>
      <c r="J43" s="5"/>
      <c r="K43" s="5"/>
      <c r="L43" s="5"/>
      <c r="M43" s="5"/>
      <c r="N43" s="5"/>
      <c r="O43" s="5"/>
      <c r="P43" s="8">
        <f t="shared" ref="P43" si="8">SUM(B43:O43)</f>
        <v>136.96</v>
      </c>
      <c r="Q43" s="8">
        <v>1</v>
      </c>
      <c r="R43" s="5">
        <f t="shared" ref="R43" si="9">SUM(P43:Q43)</f>
        <v>137.96</v>
      </c>
      <c r="S43" s="5"/>
    </row>
    <row r="44" spans="1:115" x14ac:dyDescent="0.3">
      <c r="A44" s="23" t="s">
        <v>40</v>
      </c>
      <c r="B44" s="5">
        <v>50</v>
      </c>
      <c r="C44" s="5">
        <v>49.73</v>
      </c>
      <c r="D44" s="5">
        <v>48.35</v>
      </c>
      <c r="E44" s="5">
        <v>49.54</v>
      </c>
      <c r="F44" s="5">
        <v>45.73</v>
      </c>
      <c r="G44" s="5">
        <v>41.42</v>
      </c>
      <c r="H44" s="5"/>
      <c r="I44" s="5"/>
      <c r="J44" s="5"/>
      <c r="K44" s="5"/>
      <c r="L44" s="5"/>
      <c r="M44" s="5"/>
      <c r="N44" s="5"/>
      <c r="O44" s="5"/>
      <c r="P44" s="8">
        <f t="shared" si="7"/>
        <v>284.77</v>
      </c>
      <c r="Q44" s="8">
        <v>2.1800000000000002</v>
      </c>
      <c r="R44" s="5">
        <f>SUM(P44:Q44)</f>
        <v>286.95</v>
      </c>
      <c r="S44" s="5"/>
    </row>
    <row r="45" spans="1:115" x14ac:dyDescent="0.3">
      <c r="A45" s="23" t="s">
        <v>41</v>
      </c>
      <c r="B45" s="5"/>
      <c r="C45" s="5"/>
      <c r="D45" s="5"/>
      <c r="E45" s="5"/>
      <c r="F45" s="5"/>
      <c r="G45" s="5"/>
      <c r="H45" s="5"/>
      <c r="I45" s="5"/>
      <c r="J45" s="5"/>
      <c r="K45" s="5">
        <v>207.81</v>
      </c>
      <c r="L45" s="5">
        <v>142.4</v>
      </c>
      <c r="M45" s="5">
        <v>134.9</v>
      </c>
      <c r="N45" s="5">
        <v>135.69999999999999</v>
      </c>
      <c r="O45" s="5"/>
      <c r="P45" s="8">
        <f t="shared" si="7"/>
        <v>620.80999999999995</v>
      </c>
      <c r="Q45" s="8">
        <v>4.58</v>
      </c>
      <c r="R45" s="5">
        <f>SUM(P45:Q45)</f>
        <v>625.39</v>
      </c>
      <c r="S45" s="5"/>
    </row>
    <row r="46" spans="1:115" s="34" customFormat="1" x14ac:dyDescent="0.3">
      <c r="A46" s="23" t="s">
        <v>42</v>
      </c>
      <c r="B46" s="5">
        <v>20.65</v>
      </c>
      <c r="C46" s="5">
        <v>22.61</v>
      </c>
      <c r="D46" s="5">
        <v>24</v>
      </c>
      <c r="E46" s="5">
        <v>19</v>
      </c>
      <c r="F46" s="5">
        <v>20.61</v>
      </c>
      <c r="G46" s="5">
        <v>22</v>
      </c>
      <c r="H46" s="5">
        <v>23</v>
      </c>
      <c r="I46" s="5">
        <v>29.2</v>
      </c>
      <c r="J46" s="5">
        <v>19</v>
      </c>
      <c r="K46" s="5">
        <v>23</v>
      </c>
      <c r="L46" s="5">
        <v>19</v>
      </c>
      <c r="M46" s="5">
        <v>20.87</v>
      </c>
      <c r="N46" s="5">
        <v>18</v>
      </c>
      <c r="O46" s="5"/>
      <c r="P46" s="8">
        <f>SUM(B46:O46)</f>
        <v>280.94</v>
      </c>
      <c r="Q46" s="8"/>
      <c r="R46" s="5">
        <f t="shared" si="6"/>
        <v>280.94</v>
      </c>
      <c r="S46" s="5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</row>
    <row r="47" spans="1:115" x14ac:dyDescent="0.3">
      <c r="A47" s="23" t="s">
        <v>62</v>
      </c>
      <c r="B47" s="5">
        <v>74.319999999999993</v>
      </c>
      <c r="C47" s="5">
        <v>56.95</v>
      </c>
      <c r="D47" s="5">
        <v>59.7</v>
      </c>
      <c r="E47" s="5">
        <v>49.94</v>
      </c>
      <c r="F47" s="5">
        <v>40.880000000000003</v>
      </c>
      <c r="G47" s="5">
        <v>29.84</v>
      </c>
      <c r="H47" s="5">
        <v>27.04</v>
      </c>
      <c r="I47" s="5">
        <v>30.38</v>
      </c>
      <c r="J47" s="5">
        <v>27.15</v>
      </c>
      <c r="K47" s="5"/>
      <c r="L47" s="5"/>
      <c r="M47" s="5"/>
      <c r="N47" s="5"/>
      <c r="O47" s="5"/>
      <c r="P47" s="8">
        <f t="shared" si="7"/>
        <v>396.19999999999993</v>
      </c>
      <c r="Q47" s="8">
        <v>2.5499999999999998</v>
      </c>
      <c r="R47" s="5">
        <f t="shared" si="6"/>
        <v>398.74999999999994</v>
      </c>
      <c r="S47" s="5"/>
    </row>
    <row r="48" spans="1:115" s="34" customFormat="1" x14ac:dyDescent="0.3">
      <c r="A48" s="23" t="s">
        <v>43</v>
      </c>
      <c r="B48" s="5"/>
      <c r="C48" s="5"/>
      <c r="D48" s="5"/>
      <c r="E48" s="5"/>
      <c r="F48" s="5"/>
      <c r="G48" s="5">
        <v>2.5099999999999998</v>
      </c>
      <c r="H48" s="5">
        <v>9.07</v>
      </c>
      <c r="I48" s="5">
        <v>25.35</v>
      </c>
      <c r="J48" s="5">
        <v>48.94</v>
      </c>
      <c r="K48" s="5">
        <v>183.23</v>
      </c>
      <c r="L48" s="5">
        <v>114.61</v>
      </c>
      <c r="M48" s="5">
        <v>47.09</v>
      </c>
      <c r="N48" s="5">
        <v>12.63</v>
      </c>
      <c r="O48" s="5"/>
      <c r="P48" s="8">
        <f t="shared" si="7"/>
        <v>443.43000000000006</v>
      </c>
      <c r="Q48" s="8"/>
      <c r="R48" s="5">
        <f t="shared" si="6"/>
        <v>443.43000000000006</v>
      </c>
      <c r="S48" s="5">
        <v>443.74</v>
      </c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</row>
    <row r="49" spans="1:115" s="34" customFormat="1" x14ac:dyDescent="0.3">
      <c r="A49" s="23" t="s">
        <v>44</v>
      </c>
      <c r="B49" s="5">
        <v>39.92</v>
      </c>
      <c r="C49" s="5">
        <v>44.64</v>
      </c>
      <c r="D49" s="5">
        <v>37.549999999999997</v>
      </c>
      <c r="E49" s="5">
        <v>35.18</v>
      </c>
      <c r="F49" s="5">
        <v>47.99</v>
      </c>
      <c r="G49" s="5">
        <v>33.549999999999997</v>
      </c>
      <c r="H49" s="5">
        <v>39.119999999999997</v>
      </c>
      <c r="I49" s="5">
        <v>34.69</v>
      </c>
      <c r="J49" s="5">
        <v>27.32</v>
      </c>
      <c r="K49" s="5"/>
      <c r="L49" s="5"/>
      <c r="M49" s="5"/>
      <c r="N49" s="5"/>
      <c r="O49" s="5"/>
      <c r="P49" s="8">
        <f t="shared" si="7"/>
        <v>339.96</v>
      </c>
      <c r="Q49" s="8">
        <v>2.08</v>
      </c>
      <c r="R49" s="5">
        <f t="shared" si="6"/>
        <v>342.03999999999996</v>
      </c>
      <c r="S49" s="5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</row>
    <row r="50" spans="1:115" s="34" customFormat="1" x14ac:dyDescent="0.3">
      <c r="A50" s="23" t="s">
        <v>45</v>
      </c>
      <c r="B50" s="5"/>
      <c r="C50" s="5"/>
      <c r="D50" s="5"/>
      <c r="E50" s="5"/>
      <c r="F50" s="5"/>
      <c r="G50" s="5"/>
      <c r="H50" s="5"/>
      <c r="I50" s="5"/>
      <c r="J50" s="5"/>
      <c r="K50" s="5">
        <v>11.46</v>
      </c>
      <c r="L50" s="5">
        <v>35.61</v>
      </c>
      <c r="M50" s="5">
        <v>45.91</v>
      </c>
      <c r="N50" s="5">
        <v>45.92</v>
      </c>
      <c r="O50" s="5"/>
      <c r="P50" s="8">
        <f t="shared" si="7"/>
        <v>138.89999999999998</v>
      </c>
      <c r="Q50" s="8">
        <v>0.99</v>
      </c>
      <c r="R50" s="5">
        <f t="shared" si="6"/>
        <v>139.88999999999999</v>
      </c>
      <c r="S50" s="5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</row>
    <row r="51" spans="1:115" s="34" customFormat="1" x14ac:dyDescent="0.3">
      <c r="A51" s="23" t="s">
        <v>58</v>
      </c>
      <c r="B51" s="5">
        <v>39.69</v>
      </c>
      <c r="C51" s="5">
        <v>58.96</v>
      </c>
      <c r="D51" s="5">
        <v>63.72</v>
      </c>
      <c r="E51" s="5">
        <v>63.07</v>
      </c>
      <c r="F51" s="5">
        <v>80.98</v>
      </c>
      <c r="G51" s="5">
        <v>106.22</v>
      </c>
      <c r="H51" s="5">
        <v>86.64</v>
      </c>
      <c r="I51" s="5">
        <v>98.08</v>
      </c>
      <c r="J51" s="5">
        <v>108.77</v>
      </c>
      <c r="K51" s="5">
        <v>140.13999999999999</v>
      </c>
      <c r="L51" s="5">
        <v>94.72</v>
      </c>
      <c r="M51" s="5">
        <v>69.77</v>
      </c>
      <c r="N51" s="5">
        <v>55.06</v>
      </c>
      <c r="O51" s="5"/>
      <c r="P51" s="8">
        <f t="shared" si="7"/>
        <v>1065.82</v>
      </c>
      <c r="Q51" s="8">
        <v>19.239999999999998</v>
      </c>
      <c r="R51" s="5">
        <f t="shared" si="6"/>
        <v>1085.06</v>
      </c>
      <c r="S51" s="5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</row>
    <row r="52" spans="1:115" x14ac:dyDescent="0.3">
      <c r="A52" s="23" t="s">
        <v>46</v>
      </c>
      <c r="B52" s="5">
        <v>69.790000000000006</v>
      </c>
      <c r="C52" s="5">
        <v>55.87</v>
      </c>
      <c r="D52" s="5">
        <v>73.8</v>
      </c>
      <c r="E52" s="5">
        <v>48.92</v>
      </c>
      <c r="F52" s="5">
        <v>47.13</v>
      </c>
      <c r="G52" s="5">
        <v>54.66</v>
      </c>
      <c r="H52" s="5">
        <v>53.4</v>
      </c>
      <c r="I52" s="5">
        <v>46.8</v>
      </c>
      <c r="J52" s="5">
        <v>49.79</v>
      </c>
      <c r="K52" s="5"/>
      <c r="L52" s="5"/>
      <c r="M52" s="5"/>
      <c r="N52" s="5"/>
      <c r="O52" s="5"/>
      <c r="P52" s="8">
        <f t="shared" si="7"/>
        <v>500.15999999999997</v>
      </c>
      <c r="Q52" s="8">
        <v>5.67</v>
      </c>
      <c r="R52" s="5">
        <f t="shared" si="6"/>
        <v>505.83</v>
      </c>
      <c r="S52" s="5"/>
    </row>
    <row r="53" spans="1:115" s="34" customFormat="1" x14ac:dyDescent="0.3">
      <c r="A53" s="23" t="s">
        <v>47</v>
      </c>
      <c r="B53" s="5">
        <v>33.53</v>
      </c>
      <c r="C53" s="5">
        <v>37.340000000000003</v>
      </c>
      <c r="D53" s="5">
        <v>27.26</v>
      </c>
      <c r="E53" s="5">
        <v>19.600000000000001</v>
      </c>
      <c r="F53" s="5">
        <v>34.619999999999997</v>
      </c>
      <c r="G53" s="5">
        <v>30.31</v>
      </c>
      <c r="H53" s="5">
        <v>36.53</v>
      </c>
      <c r="I53" s="5">
        <v>34.549999999999997</v>
      </c>
      <c r="J53" s="5">
        <v>26.47</v>
      </c>
      <c r="K53" s="5"/>
      <c r="L53" s="5"/>
      <c r="M53" s="5"/>
      <c r="N53" s="5"/>
      <c r="O53" s="5"/>
      <c r="P53" s="8">
        <f t="shared" si="7"/>
        <v>280.21000000000004</v>
      </c>
      <c r="Q53" s="8">
        <v>6.93</v>
      </c>
      <c r="R53" s="5">
        <f t="shared" si="6"/>
        <v>287.14000000000004</v>
      </c>
      <c r="S53" s="5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</row>
    <row r="54" spans="1:115" x14ac:dyDescent="0.3">
      <c r="A54" s="23" t="s">
        <v>48</v>
      </c>
      <c r="B54" s="5">
        <v>106.91</v>
      </c>
      <c r="C54" s="5">
        <v>83.53</v>
      </c>
      <c r="D54" s="5">
        <v>87.79</v>
      </c>
      <c r="E54" s="5">
        <v>82.65</v>
      </c>
      <c r="F54" s="5">
        <v>84.44</v>
      </c>
      <c r="G54" s="5">
        <v>84.89</v>
      </c>
      <c r="H54" s="5">
        <v>82.57</v>
      </c>
      <c r="I54" s="5">
        <v>82.75</v>
      </c>
      <c r="J54" s="5">
        <v>69.739999999999995</v>
      </c>
      <c r="K54" s="5"/>
      <c r="L54" s="5"/>
      <c r="M54" s="5"/>
      <c r="N54" s="5"/>
      <c r="O54" s="5"/>
      <c r="P54" s="8">
        <f t="shared" si="7"/>
        <v>765.27</v>
      </c>
      <c r="Q54" s="8">
        <v>2.2599999999999998</v>
      </c>
      <c r="R54" s="5">
        <f>SUM(P54:Q54)</f>
        <v>767.53</v>
      </c>
      <c r="S54" s="5"/>
    </row>
    <row r="55" spans="1:115" s="34" customFormat="1" x14ac:dyDescent="0.3">
      <c r="A55" s="23" t="s">
        <v>49</v>
      </c>
      <c r="B55" s="5">
        <v>64.55</v>
      </c>
      <c r="C55" s="5">
        <v>70.569999999999993</v>
      </c>
      <c r="D55" s="5">
        <v>66.17</v>
      </c>
      <c r="E55" s="5">
        <v>67.31</v>
      </c>
      <c r="F55" s="5">
        <v>71.31</v>
      </c>
      <c r="G55" s="5">
        <v>65.290000000000006</v>
      </c>
      <c r="H55" s="5">
        <v>70.84</v>
      </c>
      <c r="I55" s="5">
        <v>70.900000000000006</v>
      </c>
      <c r="J55" s="5">
        <v>79.290000000000006</v>
      </c>
      <c r="K55" s="5"/>
      <c r="L55" s="5"/>
      <c r="M55" s="5"/>
      <c r="N55" s="5"/>
      <c r="O55" s="5"/>
      <c r="P55" s="8">
        <f t="shared" si="7"/>
        <v>626.23</v>
      </c>
      <c r="Q55" s="8">
        <v>6.24</v>
      </c>
      <c r="R55" s="5">
        <f>SUM(P55:Q55)</f>
        <v>632.47</v>
      </c>
      <c r="S55" s="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/>
      <c r="DF55"/>
      <c r="DG55"/>
      <c r="DH55"/>
      <c r="DI55"/>
      <c r="DJ55"/>
      <c r="DK55"/>
    </row>
    <row r="56" spans="1:115" x14ac:dyDescent="0.3">
      <c r="A56" s="23" t="s">
        <v>50</v>
      </c>
      <c r="B56" s="5">
        <v>110.51</v>
      </c>
      <c r="C56" s="5">
        <v>83</v>
      </c>
      <c r="D56" s="5">
        <v>82.59</v>
      </c>
      <c r="E56" s="5">
        <v>78.7</v>
      </c>
      <c r="F56" s="5">
        <v>75.75</v>
      </c>
      <c r="G56" s="5">
        <v>70.739999999999995</v>
      </c>
      <c r="H56" s="5">
        <v>72.37</v>
      </c>
      <c r="I56" s="5">
        <v>70.8</v>
      </c>
      <c r="J56" s="5">
        <v>68.260000000000005</v>
      </c>
      <c r="K56" s="5"/>
      <c r="L56" s="5"/>
      <c r="M56" s="5"/>
      <c r="N56" s="5"/>
      <c r="O56" s="5"/>
      <c r="P56" s="8">
        <f>SUM(B56:O56)</f>
        <v>712.72</v>
      </c>
      <c r="Q56" s="8">
        <v>2.83</v>
      </c>
      <c r="R56" s="5">
        <f t="shared" si="6"/>
        <v>715.55000000000007</v>
      </c>
      <c r="S56" s="5"/>
    </row>
    <row r="57" spans="1:115" s="34" customFormat="1" x14ac:dyDescent="0.3">
      <c r="A57" s="23" t="s">
        <v>51</v>
      </c>
      <c r="B57" s="5"/>
      <c r="C57" s="5"/>
      <c r="D57" s="5"/>
      <c r="E57" s="5"/>
      <c r="F57" s="5"/>
      <c r="G57" s="5"/>
      <c r="H57" s="5"/>
      <c r="I57" s="5"/>
      <c r="J57" s="5"/>
      <c r="K57" s="5">
        <v>74.3</v>
      </c>
      <c r="L57" s="5">
        <v>75.23</v>
      </c>
      <c r="M57" s="5">
        <v>56.89</v>
      </c>
      <c r="N57" s="5">
        <v>52.42</v>
      </c>
      <c r="O57" s="5"/>
      <c r="P57" s="8">
        <f t="shared" si="7"/>
        <v>258.84000000000003</v>
      </c>
      <c r="Q57" s="8">
        <v>3.21</v>
      </c>
      <c r="R57" s="5">
        <f t="shared" si="6"/>
        <v>262.05</v>
      </c>
      <c r="S57" s="5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  <c r="DD57"/>
      <c r="DE57"/>
      <c r="DF57"/>
      <c r="DG57"/>
      <c r="DH57"/>
      <c r="DI57"/>
      <c r="DJ57"/>
      <c r="DK57"/>
    </row>
    <row r="58" spans="1:115" x14ac:dyDescent="0.3">
      <c r="A58" s="23" t="s">
        <v>52</v>
      </c>
      <c r="B58" s="5">
        <v>85.24</v>
      </c>
      <c r="C58" s="5">
        <v>56.49</v>
      </c>
      <c r="D58" s="5">
        <v>59.2</v>
      </c>
      <c r="E58" s="5">
        <v>43.46</v>
      </c>
      <c r="F58" s="5">
        <v>52</v>
      </c>
      <c r="G58" s="5">
        <v>60</v>
      </c>
      <c r="H58" s="5">
        <v>55.94</v>
      </c>
      <c r="I58" s="5">
        <v>49.62</v>
      </c>
      <c r="J58" s="5">
        <v>54.89</v>
      </c>
      <c r="K58" s="5">
        <v>40.75</v>
      </c>
      <c r="L58" s="5">
        <v>36.06</v>
      </c>
      <c r="M58" s="5">
        <v>32.11</v>
      </c>
      <c r="N58" s="5">
        <v>29.29</v>
      </c>
      <c r="O58" s="5"/>
      <c r="P58" s="8">
        <f t="shared" si="7"/>
        <v>655.05000000000007</v>
      </c>
      <c r="Q58" s="8">
        <v>3.25</v>
      </c>
      <c r="R58" s="5">
        <f t="shared" si="6"/>
        <v>658.30000000000007</v>
      </c>
      <c r="S58" s="5"/>
    </row>
    <row r="59" spans="1:115" s="34" customFormat="1" x14ac:dyDescent="0.3">
      <c r="A59" s="23" t="s">
        <v>53</v>
      </c>
      <c r="B59" s="5"/>
      <c r="C59" s="5"/>
      <c r="D59" s="5"/>
      <c r="E59" s="5"/>
      <c r="F59" s="5"/>
      <c r="G59" s="5"/>
      <c r="H59" s="5"/>
      <c r="I59" s="5"/>
      <c r="J59" s="5"/>
      <c r="K59" s="5">
        <v>141.13</v>
      </c>
      <c r="L59" s="5">
        <v>149.16999999999999</v>
      </c>
      <c r="M59" s="5">
        <v>142.61000000000001</v>
      </c>
      <c r="N59" s="5">
        <v>148.15</v>
      </c>
      <c r="O59" s="5"/>
      <c r="P59" s="8">
        <f t="shared" si="7"/>
        <v>581.05999999999995</v>
      </c>
      <c r="Q59" s="8">
        <v>0.27</v>
      </c>
      <c r="R59" s="5">
        <f t="shared" si="6"/>
        <v>581.32999999999993</v>
      </c>
      <c r="S59" s="5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</row>
    <row r="60" spans="1:115" x14ac:dyDescent="0.3">
      <c r="A60" s="23" t="s">
        <v>54</v>
      </c>
      <c r="B60" s="5">
        <v>53.36</v>
      </c>
      <c r="C60" s="5">
        <v>32.950000000000003</v>
      </c>
      <c r="D60" s="5">
        <v>38.770000000000003</v>
      </c>
      <c r="E60" s="5">
        <v>43.45</v>
      </c>
      <c r="F60" s="5">
        <v>40.5</v>
      </c>
      <c r="G60" s="5">
        <v>25.01</v>
      </c>
      <c r="H60" s="5">
        <v>29.53</v>
      </c>
      <c r="I60" s="5"/>
      <c r="J60" s="5"/>
      <c r="K60" s="5"/>
      <c r="L60" s="5"/>
      <c r="M60" s="5"/>
      <c r="N60" s="5"/>
      <c r="O60" s="5"/>
      <c r="P60" s="8">
        <f t="shared" si="7"/>
        <v>263.57000000000005</v>
      </c>
      <c r="Q60" s="8">
        <v>1.87</v>
      </c>
      <c r="R60" s="5">
        <f t="shared" si="6"/>
        <v>265.44000000000005</v>
      </c>
      <c r="S60" s="5"/>
    </row>
    <row r="61" spans="1:115" x14ac:dyDescent="0.3">
      <c r="A61" s="29" t="s">
        <v>6</v>
      </c>
      <c r="B61" s="9">
        <f t="shared" ref="B61:S61" si="10">SUM(B37:B60)</f>
        <v>1158.7599999999995</v>
      </c>
      <c r="C61" s="9">
        <f t="shared" si="10"/>
        <v>969.05000000000018</v>
      </c>
      <c r="D61" s="9">
        <f t="shared" si="10"/>
        <v>980.70999999999992</v>
      </c>
      <c r="E61" s="9">
        <f t="shared" si="10"/>
        <v>929.10000000000014</v>
      </c>
      <c r="F61" s="9">
        <f t="shared" si="10"/>
        <v>943.37999999999988</v>
      </c>
      <c r="G61" s="9">
        <f t="shared" si="10"/>
        <v>928.11999999999989</v>
      </c>
      <c r="H61" s="9">
        <f t="shared" si="10"/>
        <v>879.81</v>
      </c>
      <c r="I61" s="9">
        <f t="shared" si="10"/>
        <v>852.14999999999986</v>
      </c>
      <c r="J61" s="9">
        <f t="shared" si="10"/>
        <v>850.68999999999994</v>
      </c>
      <c r="K61" s="9">
        <f t="shared" si="10"/>
        <v>934.6</v>
      </c>
      <c r="L61" s="9">
        <f t="shared" si="10"/>
        <v>770.39</v>
      </c>
      <c r="M61" s="9">
        <f t="shared" si="10"/>
        <v>638.48</v>
      </c>
      <c r="N61" s="9">
        <f t="shared" si="10"/>
        <v>556.22</v>
      </c>
      <c r="O61" s="9">
        <f t="shared" si="10"/>
        <v>0</v>
      </c>
      <c r="P61" s="10">
        <f t="shared" si="10"/>
        <v>11391.459999999995</v>
      </c>
      <c r="Q61" s="10">
        <f t="shared" si="10"/>
        <v>82.309999999999988</v>
      </c>
      <c r="R61" s="9">
        <f>SUM(R37:R60)</f>
        <v>11473.769999999999</v>
      </c>
      <c r="S61" s="35">
        <f t="shared" si="10"/>
        <v>663.28</v>
      </c>
    </row>
    <row r="62" spans="1:115" x14ac:dyDescent="0.3">
      <c r="A62" s="4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</row>
    <row r="63" spans="1:115" x14ac:dyDescent="0.3">
      <c r="A63" s="4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</row>
    <row r="64" spans="1:115" x14ac:dyDescent="0.3">
      <c r="A64" s="36" t="s">
        <v>55</v>
      </c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>
        <v>0</v>
      </c>
      <c r="Q64" s="9">
        <v>774.86</v>
      </c>
      <c r="R64" s="9">
        <f>SUM(P64:Q64)</f>
        <v>774.86</v>
      </c>
    </row>
    <row r="65" spans="1:19" x14ac:dyDescent="0.3">
      <c r="A65" s="37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</row>
    <row r="66" spans="1:19" ht="21.75" customHeight="1" thickBot="1" x14ac:dyDescent="0.35">
      <c r="A66" s="41" t="s">
        <v>56</v>
      </c>
      <c r="B66" s="42">
        <f t="shared" ref="B66:O66" si="11">B29+B61</f>
        <v>8156.159999999998</v>
      </c>
      <c r="C66" s="42">
        <f t="shared" si="11"/>
        <v>7162.9100000000008</v>
      </c>
      <c r="D66" s="42">
        <f t="shared" si="11"/>
        <v>7315.7300000000014</v>
      </c>
      <c r="E66" s="42">
        <f t="shared" si="11"/>
        <v>7404.65</v>
      </c>
      <c r="F66" s="42">
        <f t="shared" si="11"/>
        <v>7420.9899999999989</v>
      </c>
      <c r="G66" s="42">
        <f t="shared" si="11"/>
        <v>7410.65</v>
      </c>
      <c r="H66" s="42">
        <f t="shared" si="11"/>
        <v>7491.7799999999988</v>
      </c>
      <c r="I66" s="42">
        <f t="shared" si="11"/>
        <v>7355.4099999999989</v>
      </c>
      <c r="J66" s="42">
        <f t="shared" si="11"/>
        <v>7205.4100000000008</v>
      </c>
      <c r="K66" s="42">
        <f t="shared" si="11"/>
        <v>7598.0499999999993</v>
      </c>
      <c r="L66" s="42">
        <f t="shared" si="11"/>
        <v>7559.5200000000013</v>
      </c>
      <c r="M66" s="42">
        <f t="shared" si="11"/>
        <v>7290.7199999999993</v>
      </c>
      <c r="N66" s="42">
        <f t="shared" si="11"/>
        <v>7533.54</v>
      </c>
      <c r="O66" s="42">
        <f t="shared" si="11"/>
        <v>0.93</v>
      </c>
      <c r="P66" s="43">
        <f>P29+P61+P64</f>
        <v>96906.449999999983</v>
      </c>
      <c r="Q66" s="43">
        <f>Q29+Q61+Q64</f>
        <v>3412.4500000000003</v>
      </c>
      <c r="R66" s="43">
        <f>R29+R61+R64</f>
        <v>100318.9</v>
      </c>
      <c r="S66" s="38">
        <f>SUM(S29,S61)</f>
        <v>2052.3199999999997</v>
      </c>
    </row>
    <row r="67" spans="1:19" ht="15" thickTop="1" x14ac:dyDescent="0.3"/>
    <row r="68" spans="1:19" x14ac:dyDescent="0.3">
      <c r="A68" s="4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40"/>
      <c r="O68" s="40"/>
      <c r="P68" s="40"/>
      <c r="Q68" s="13"/>
      <c r="R68" s="13" t="s">
        <v>61</v>
      </c>
    </row>
    <row r="69" spans="1:19" x14ac:dyDescent="0.3">
      <c r="B69" s="11"/>
      <c r="C69" s="11"/>
      <c r="E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9" x14ac:dyDescent="0.3">
      <c r="A70" s="4"/>
      <c r="B70" s="12"/>
      <c r="C70" s="12"/>
      <c r="D70" s="39"/>
      <c r="E70" s="5"/>
      <c r="F70" s="5"/>
      <c r="G70" s="5"/>
      <c r="H70" s="5"/>
      <c r="I70" s="5"/>
      <c r="J70" s="5"/>
      <c r="K70" s="5"/>
      <c r="L70" s="5"/>
      <c r="M70" s="5"/>
    </row>
    <row r="71" spans="1:19" x14ac:dyDescent="0.3">
      <c r="A71" s="4"/>
      <c r="B71" s="12"/>
      <c r="C71" s="12"/>
      <c r="D71" s="39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32"/>
    </row>
    <row r="72" spans="1:19" x14ac:dyDescent="0.3">
      <c r="F72" s="5"/>
      <c r="G72" s="5"/>
      <c r="H72" s="5"/>
      <c r="I72" s="5"/>
      <c r="J72" s="5"/>
      <c r="K72" s="5"/>
      <c r="L72" s="5"/>
    </row>
  </sheetData>
  <sheetProtection algorithmName="SHA-512" hashValue="x7AoskBNWWeBonNFBYMIYUOF5d/dcc8dlSZVFXLnCUFXbeHb7nZpS1Byr3yQ3wXa5QcEr8is5u5yIA/RfCMtuQ==" saltValue="nc4ssnF9/56nJDGxuUIxtQ==" spinCount="100000" sheet="1" objects="1" scenarios="1"/>
  <conditionalFormatting sqref="A37:R60">
    <cfRule type="expression" dxfId="0" priority="1">
      <formula>MOD(ROW(),2)=0</formula>
    </cfRule>
  </conditionalFormatting>
  <pageMargins left="0.25" right="0" top="0.75" bottom="0.25" header="0.3" footer="0.3"/>
  <pageSetup scale="87" fitToHeight="0" orientation="landscape" r:id="rId1"/>
  <rowBreaks count="1" manualBreakCount="1">
    <brk id="34" max="17" man="1"/>
  </rowBreaks>
  <ignoredErrors>
    <ignoredError sqref="C29:N29 C61:N61" formulaRange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9c04866-85cb-44b8-bcde-3bbcbe4bcb20" xsi:nil="true"/>
    <lcf76f155ced4ddcb4097134ff3c332f xmlns="c00c62b6-fbfc-4c9c-86a3-28eadb6312f9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54E77A166E01441A75B01B75B38D705" ma:contentTypeVersion="13" ma:contentTypeDescription="Create a new document." ma:contentTypeScope="" ma:versionID="9fdf84bb6327a962ce23459db32461f8">
  <xsd:schema xmlns:xsd="http://www.w3.org/2001/XMLSchema" xmlns:xs="http://www.w3.org/2001/XMLSchema" xmlns:p="http://schemas.microsoft.com/office/2006/metadata/properties" xmlns:ns2="c00c62b6-fbfc-4c9c-86a3-28eadb6312f9" xmlns:ns3="09c04866-85cb-44b8-bcde-3bbcbe4bcb20" targetNamespace="http://schemas.microsoft.com/office/2006/metadata/properties" ma:root="true" ma:fieldsID="bf9236587db0db1a5084cba84ad14e75" ns2:_="" ns3:_="">
    <xsd:import namespace="c00c62b6-fbfc-4c9c-86a3-28eadb6312f9"/>
    <xsd:import namespace="09c04866-85cb-44b8-bcde-3bbcbe4bcb2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0c62b6-fbfc-4c9c-86a3-28eadb6312f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a62f7c49-0e59-4a66-b255-37388cff9f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c04866-85cb-44b8-bcde-3bbcbe4bcb20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322cefa-fb62-45c1-bc5a-ee0a03085015}" ma:internalName="TaxCatchAll" ma:showField="CatchAllData" ma:web="09c04866-85cb-44b8-bcde-3bbcbe4bcb2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6411114-93E8-4F29-9446-8F72553885DB}">
  <ds:schemaRefs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www.w3.org/XML/1998/namespace"/>
    <ds:schemaRef ds:uri="http://purl.org/dc/terms/"/>
    <ds:schemaRef ds:uri="09c04866-85cb-44b8-bcde-3bbcbe4bcb20"/>
    <ds:schemaRef ds:uri="http://schemas.microsoft.com/office/infopath/2007/PartnerControls"/>
    <ds:schemaRef ds:uri="c00c62b6-fbfc-4c9c-86a3-28eadb6312f9"/>
    <ds:schemaRef ds:uri="http://schemas.microsoft.com/office/2006/metadata/properti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87E71BA0-CC8D-4C2B-ABE9-2E3EBAA17E6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443271F-9752-43BB-9D7D-6D1E0E3797B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KISD Fall 2024</vt:lpstr>
      <vt:lpstr>'KISD Fall 2024'!Print_Area</vt:lpstr>
    </vt:vector>
  </TitlesOfParts>
  <Company>Ottawa Area ISD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 Sexton</dc:creator>
  <cp:lastModifiedBy>Jeff Sexton</cp:lastModifiedBy>
  <cp:lastPrinted>2025-07-22T15:25:10Z</cp:lastPrinted>
  <dcterms:created xsi:type="dcterms:W3CDTF">2021-03-16T12:47:06Z</dcterms:created>
  <dcterms:modified xsi:type="dcterms:W3CDTF">2026-09-10T13:19:49Z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0x010100154E77A166E01441A75B01B75B38D705</vt:lpwstr>
  </property>
  <property fmtid="{D5CDD505-2E9C-101B-9397-08002B2CF9AE}" pid="3" name="MediaServiceImageTags">
    <vt:lpwstr/>
  </property>
</Properties>
</file>