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https://kisd.sharepoint.com/sites/PupilAccounting/Shared Documents/Pupil Accounting/PA Audit Files/Forms  Auditor/FTE Spreadsheets/Kent/24-25/"/>
    </mc:Choice>
  </mc:AlternateContent>
  <xr:revisionPtr revIDLastSave="1" documentId="8_{63AC2488-183C-4436-8653-4DB2D6F03435}" xr6:coauthVersionLast="47" xr6:coauthVersionMax="47" xr10:uidLastSave="{94727351-17DF-4FDD-B641-6B5A36835EFE}"/>
  <bookViews>
    <workbookView xWindow="-28920" yWindow="-120" windowWidth="29040" windowHeight="15720" xr2:uid="{00000000-000D-0000-FFFF-FFFF00000000}"/>
  </bookViews>
  <sheets>
    <sheet name="KISD Spring 2025" sheetId="2" r:id="rId1"/>
  </sheets>
  <definedNames>
    <definedName name="_xlnm.Print_Area" localSheetId="0">'KISD Spring 2025'!$A$1:$R$68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P56" i="2" l="1"/>
  <c r="P22" i="2"/>
  <c r="P46" i="2"/>
  <c r="P12" i="2"/>
  <c r="P43" i="2"/>
  <c r="R43" i="2" s="1"/>
  <c r="P40" i="2"/>
  <c r="P11" i="2"/>
  <c r="P9" i="2"/>
  <c r="P23" i="2" l="1"/>
  <c r="P10" i="2"/>
  <c r="R9" i="2" l="1"/>
  <c r="R10" i="2"/>
  <c r="R11" i="2"/>
  <c r="R12" i="2"/>
  <c r="P13" i="2"/>
  <c r="R13" i="2" s="1"/>
  <c r="P14" i="2"/>
  <c r="R14" i="2" s="1"/>
  <c r="P15" i="2"/>
  <c r="R15" i="2" s="1"/>
  <c r="P16" i="2"/>
  <c r="R16" i="2" s="1"/>
  <c r="P17" i="2"/>
  <c r="R17" i="2" s="1"/>
  <c r="P18" i="2"/>
  <c r="R18" i="2" s="1"/>
  <c r="P19" i="2"/>
  <c r="R19" i="2" s="1"/>
  <c r="P20" i="2"/>
  <c r="R20" i="2" s="1"/>
  <c r="P21" i="2"/>
  <c r="R21" i="2" s="1"/>
  <c r="R22" i="2"/>
  <c r="R23" i="2"/>
  <c r="P24" i="2"/>
  <c r="R24" i="2" s="1"/>
  <c r="P25" i="2"/>
  <c r="R25" i="2" s="1"/>
  <c r="P26" i="2"/>
  <c r="R26" i="2" s="1"/>
  <c r="P41" i="2" l="1"/>
  <c r="R41" i="2" s="1"/>
  <c r="B29" i="2"/>
  <c r="R64" i="2" l="1"/>
  <c r="S61" i="2"/>
  <c r="Q61" i="2"/>
  <c r="O61" i="2"/>
  <c r="N61" i="2"/>
  <c r="M61" i="2"/>
  <c r="L61" i="2"/>
  <c r="K61" i="2"/>
  <c r="J61" i="2"/>
  <c r="I61" i="2"/>
  <c r="H61" i="2"/>
  <c r="G61" i="2"/>
  <c r="F61" i="2"/>
  <c r="E61" i="2"/>
  <c r="D61" i="2"/>
  <c r="C61" i="2"/>
  <c r="B61" i="2"/>
  <c r="B66" i="2" s="1"/>
  <c r="P60" i="2"/>
  <c r="R60" i="2" s="1"/>
  <c r="P59" i="2"/>
  <c r="R59" i="2" s="1"/>
  <c r="P58" i="2"/>
  <c r="R58" i="2" s="1"/>
  <c r="P57" i="2"/>
  <c r="R57" i="2" s="1"/>
  <c r="R56" i="2"/>
  <c r="P55" i="2"/>
  <c r="R55" i="2" s="1"/>
  <c r="P54" i="2"/>
  <c r="R54" i="2" s="1"/>
  <c r="P53" i="2"/>
  <c r="R53" i="2" s="1"/>
  <c r="P52" i="2"/>
  <c r="R52" i="2" s="1"/>
  <c r="P51" i="2"/>
  <c r="R51" i="2" s="1"/>
  <c r="P50" i="2"/>
  <c r="R50" i="2" s="1"/>
  <c r="P49" i="2"/>
  <c r="R49" i="2" s="1"/>
  <c r="P48" i="2"/>
  <c r="R48" i="2" s="1"/>
  <c r="P47" i="2"/>
  <c r="R47" i="2" s="1"/>
  <c r="R46" i="2"/>
  <c r="P45" i="2"/>
  <c r="R45" i="2" s="1"/>
  <c r="P44" i="2"/>
  <c r="R44" i="2" s="1"/>
  <c r="P42" i="2"/>
  <c r="R42" i="2" s="1"/>
  <c r="R40" i="2"/>
  <c r="P39" i="2"/>
  <c r="R39" i="2" s="1"/>
  <c r="P38" i="2"/>
  <c r="R38" i="2" s="1"/>
  <c r="P37" i="2"/>
  <c r="T29" i="2"/>
  <c r="S29" i="2"/>
  <c r="Q29" i="2"/>
  <c r="O29" i="2"/>
  <c r="N29" i="2"/>
  <c r="M29" i="2"/>
  <c r="L29" i="2"/>
  <c r="K29" i="2"/>
  <c r="J29" i="2"/>
  <c r="I29" i="2"/>
  <c r="H29" i="2"/>
  <c r="G29" i="2"/>
  <c r="F29" i="2"/>
  <c r="E29" i="2"/>
  <c r="D29" i="2"/>
  <c r="C29" i="2"/>
  <c r="P28" i="2"/>
  <c r="R28" i="2" s="1"/>
  <c r="P27" i="2"/>
  <c r="R27" i="2" s="1"/>
  <c r="O66" i="2" l="1"/>
  <c r="S66" i="2"/>
  <c r="J66" i="2"/>
  <c r="I66" i="2"/>
  <c r="P29" i="2"/>
  <c r="H66" i="2"/>
  <c r="C66" i="2"/>
  <c r="P61" i="2"/>
  <c r="N66" i="2"/>
  <c r="M66" i="2"/>
  <c r="L66" i="2"/>
  <c r="K66" i="2"/>
  <c r="G66" i="2"/>
  <c r="F66" i="2"/>
  <c r="E66" i="2"/>
  <c r="D66" i="2"/>
  <c r="Q66" i="2"/>
  <c r="R29" i="2"/>
  <c r="R37" i="2"/>
  <c r="R61" i="2" s="1"/>
  <c r="P66" i="2" l="1"/>
  <c r="R66" i="2"/>
</calcChain>
</file>

<file path=xl/sharedStrings.xml><?xml version="1.0" encoding="utf-8"?>
<sst xmlns="http://schemas.openxmlformats.org/spreadsheetml/2006/main" count="71" uniqueCount="64">
  <si>
    <t>K</t>
  </si>
  <si>
    <t>GE Total</t>
  </si>
  <si>
    <t>SE Total</t>
  </si>
  <si>
    <t>Total K-12</t>
  </si>
  <si>
    <t>Adult Ed</t>
  </si>
  <si>
    <t>LEA Total</t>
  </si>
  <si>
    <t>PSA Total</t>
  </si>
  <si>
    <t>Kent Intermediate School District</t>
  </si>
  <si>
    <t>Page 1  -  LEA (Local Education Agency) FTE</t>
  </si>
  <si>
    <t>(PSA &amp; ISD FTE on Page 2)</t>
  </si>
  <si>
    <t xml:space="preserve">Alt Ed </t>
  </si>
  <si>
    <t>G14*</t>
  </si>
  <si>
    <t>Within K-12</t>
  </si>
  <si>
    <t>Byron Center</t>
  </si>
  <si>
    <t>Caledonia</t>
  </si>
  <si>
    <t>Cedar Springs</t>
  </si>
  <si>
    <t>Comstock Park</t>
  </si>
  <si>
    <t>East Grand Rapids</t>
  </si>
  <si>
    <t>Forest Hills</t>
  </si>
  <si>
    <t>Godfrey-Lee</t>
  </si>
  <si>
    <t>Godwin Heights</t>
  </si>
  <si>
    <t>Grand Rapids</t>
  </si>
  <si>
    <t>Grandville</t>
  </si>
  <si>
    <t>Kelloggsville</t>
  </si>
  <si>
    <t>Kenowa Hills</t>
  </si>
  <si>
    <t>Kent City</t>
  </si>
  <si>
    <t>Kentwood</t>
  </si>
  <si>
    <t>Lowell</t>
  </si>
  <si>
    <t>Northview</t>
  </si>
  <si>
    <t>Rockford</t>
  </si>
  <si>
    <t>Sparta</t>
  </si>
  <si>
    <t>Thornapple Kellogg</t>
  </si>
  <si>
    <t>Wyoming</t>
  </si>
  <si>
    <t xml:space="preserve">*Gr 14 GE FTE for SE Transition Pupils Age 18 or Older </t>
  </si>
  <si>
    <t>Page 2  -  PSA (Public School Academy) &amp; ISD (Intermediate School District) FTE</t>
  </si>
  <si>
    <t>G14</t>
  </si>
  <si>
    <t>Chandler Woods</t>
  </si>
  <si>
    <t>Covenant House</t>
  </si>
  <si>
    <t>Creative Tech</t>
  </si>
  <si>
    <t>Cross Creek</t>
  </si>
  <si>
    <t>Excel</t>
  </si>
  <si>
    <t>GR Child Discovery</t>
  </si>
  <si>
    <t>Grand River Prep</t>
  </si>
  <si>
    <t>Hope</t>
  </si>
  <si>
    <t>Knapp</t>
  </si>
  <si>
    <t>Lighthouse</t>
  </si>
  <si>
    <t>New Branches</t>
  </si>
  <si>
    <t>NexTech HS</t>
  </si>
  <si>
    <t>Ridge Park</t>
  </si>
  <si>
    <t>River City Scholars</t>
  </si>
  <si>
    <t>Vanguard</t>
  </si>
  <si>
    <t>Vista</t>
  </si>
  <si>
    <t>Walker</t>
  </si>
  <si>
    <t>Wellspring Prep</t>
  </si>
  <si>
    <t>WMA Enviro Science</t>
  </si>
  <si>
    <t>WM Aviation</t>
  </si>
  <si>
    <t>Wm. C. Abney</t>
  </si>
  <si>
    <t>KISD Programs</t>
  </si>
  <si>
    <t>Total</t>
  </si>
  <si>
    <t>Byron Center Charter</t>
  </si>
  <si>
    <t>PrepNet Virtual</t>
  </si>
  <si>
    <t>Gerald Dawkins</t>
  </si>
  <si>
    <r>
      <t>2024-2025 Spring FTE Membership -</t>
    </r>
    <r>
      <rPr>
        <b/>
        <sz val="12"/>
        <color indexed="10"/>
        <rFont val="Calibri"/>
        <family val="2"/>
      </rPr>
      <t xml:space="preserve"> AUDITED</t>
    </r>
  </si>
  <si>
    <r>
      <t xml:space="preserve">2024-2025 Spring Membership FTE - </t>
    </r>
    <r>
      <rPr>
        <b/>
        <sz val="11"/>
        <color indexed="10"/>
        <rFont val="Calibri"/>
        <family val="2"/>
      </rPr>
      <t>AUDITED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</si>
</sst>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indexed="10"/>
      <name val="Calibri"/>
      <family val="2"/>
    </font>
    <font>
      <b/>
      <sz val="9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i/>
      <sz val="9"/>
      <color theme="1"/>
      <name val="Calibri"/>
      <family val="2"/>
      <scheme val="minor"/>
    </font>
    <font>
      <b/>
      <sz val="11"/>
      <color indexed="10"/>
      <name val="Calibri"/>
      <family val="2"/>
    </font>
    <font>
      <b/>
      <sz val="8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6" fillId="0" borderId="1" xfId="0" applyFont="1" applyBorder="1"/>
    <xf numFmtId="0" fontId="4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 wrapText="1"/>
    </xf>
    <xf numFmtId="0" fontId="6" fillId="0" borderId="0" xfId="0" applyFont="1"/>
    <xf numFmtId="40" fontId="6" fillId="0" borderId="0" xfId="0" applyNumberFormat="1" applyFont="1"/>
    <xf numFmtId="40" fontId="6" fillId="2" borderId="0" xfId="0" applyNumberFormat="1" applyFont="1" applyFill="1"/>
    <xf numFmtId="40" fontId="6" fillId="2" borderId="3" xfId="0" applyNumberFormat="1" applyFont="1" applyFill="1" applyBorder="1"/>
    <xf numFmtId="40" fontId="6" fillId="0" borderId="3" xfId="0" applyNumberFormat="1" applyFont="1" applyBorder="1"/>
    <xf numFmtId="40" fontId="6" fillId="3" borderId="4" xfId="0" applyNumberFormat="1" applyFont="1" applyFill="1" applyBorder="1"/>
    <xf numFmtId="40" fontId="6" fillId="3" borderId="8" xfId="0" applyNumberFormat="1" applyFont="1" applyFill="1" applyBorder="1"/>
    <xf numFmtId="40" fontId="5" fillId="0" borderId="0" xfId="0" applyNumberFormat="1" applyFont="1" applyAlignment="1">
      <alignment horizontal="center"/>
    </xf>
    <xf numFmtId="38" fontId="6" fillId="0" borderId="0" xfId="0" applyNumberFormat="1" applyFont="1" applyAlignment="1">
      <alignment horizontal="center"/>
    </xf>
    <xf numFmtId="40" fontId="1" fillId="0" borderId="0" xfId="0" applyNumberFormat="1" applyFont="1" applyAlignment="1">
      <alignment horizontal="right"/>
    </xf>
    <xf numFmtId="0" fontId="2" fillId="0" borderId="0" xfId="0" applyFont="1" applyAlignment="1">
      <alignment horizontal="center"/>
    </xf>
    <xf numFmtId="0" fontId="8" fillId="0" borderId="0" xfId="0" applyFont="1"/>
    <xf numFmtId="0" fontId="5" fillId="0" borderId="0" xfId="0" applyFont="1" applyAlignment="1">
      <alignment horizontal="center"/>
    </xf>
    <xf numFmtId="0" fontId="5" fillId="0" borderId="0" xfId="0" applyFont="1"/>
    <xf numFmtId="0" fontId="10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6" fillId="2" borderId="2" xfId="0" applyFont="1" applyFill="1" applyBorder="1"/>
    <xf numFmtId="40" fontId="6" fillId="2" borderId="2" xfId="0" applyNumberFormat="1" applyFont="1" applyFill="1" applyBorder="1"/>
    <xf numFmtId="2" fontId="5" fillId="0" borderId="0" xfId="0" applyNumberFormat="1" applyFont="1"/>
    <xf numFmtId="0" fontId="6" fillId="0" borderId="3" xfId="0" applyFont="1" applyBorder="1"/>
    <xf numFmtId="0" fontId="6" fillId="2" borderId="3" xfId="0" applyFont="1" applyFill="1" applyBorder="1"/>
    <xf numFmtId="0" fontId="6" fillId="0" borderId="5" xfId="0" applyFont="1" applyBorder="1"/>
    <xf numFmtId="40" fontId="6" fillId="0" borderId="1" xfId="0" applyNumberFormat="1" applyFont="1" applyBorder="1"/>
    <xf numFmtId="40" fontId="6" fillId="0" borderId="5" xfId="0" applyNumberFormat="1" applyFont="1" applyBorder="1"/>
    <xf numFmtId="2" fontId="5" fillId="0" borderId="1" xfId="0" applyNumberFormat="1" applyFont="1" applyBorder="1"/>
    <xf numFmtId="0" fontId="6" fillId="3" borderId="8" xfId="0" applyFont="1" applyFill="1" applyBorder="1"/>
    <xf numFmtId="2" fontId="5" fillId="0" borderId="4" xfId="0" applyNumberFormat="1" applyFont="1" applyBorder="1"/>
    <xf numFmtId="0" fontId="6" fillId="0" borderId="10" xfId="0" applyFont="1" applyBorder="1"/>
    <xf numFmtId="14" fontId="6" fillId="0" borderId="0" xfId="0" applyNumberFormat="1" applyFont="1" applyAlignment="1">
      <alignment horizontal="right"/>
    </xf>
    <xf numFmtId="0" fontId="0" fillId="4" borderId="0" xfId="0" applyFill="1"/>
    <xf numFmtId="0" fontId="0" fillId="2" borderId="0" xfId="0" applyFill="1"/>
    <xf numFmtId="40" fontId="6" fillId="0" borderId="4" xfId="0" applyNumberFormat="1" applyFont="1" applyBorder="1"/>
    <xf numFmtId="0" fontId="6" fillId="3" borderId="4" xfId="0" applyFont="1" applyFill="1" applyBorder="1" applyAlignment="1">
      <alignment horizontal="left" wrapText="1"/>
    </xf>
    <xf numFmtId="0" fontId="7" fillId="0" borderId="0" xfId="0" applyFont="1"/>
    <xf numFmtId="2" fontId="6" fillId="0" borderId="7" xfId="0" applyNumberFormat="1" applyFont="1" applyBorder="1"/>
    <xf numFmtId="49" fontId="5" fillId="0" borderId="0" xfId="0" applyNumberFormat="1" applyFont="1"/>
    <xf numFmtId="40" fontId="6" fillId="0" borderId="0" xfId="0" applyNumberFormat="1" applyFont="1" applyAlignment="1">
      <alignment horizontal="right"/>
    </xf>
    <xf numFmtId="0" fontId="11" fillId="5" borderId="9" xfId="0" applyFont="1" applyFill="1" applyBorder="1" applyAlignment="1">
      <alignment horizontal="left" wrapText="1"/>
    </xf>
    <xf numFmtId="40" fontId="4" fillId="5" borderId="6" xfId="0" applyNumberFormat="1" applyFont="1" applyFill="1" applyBorder="1"/>
    <xf numFmtId="40" fontId="4" fillId="5" borderId="9" xfId="0" applyNumberFormat="1" applyFont="1" applyFill="1" applyBorder="1"/>
    <xf numFmtId="0" fontId="6" fillId="0" borderId="2" xfId="0" applyFont="1" applyBorder="1"/>
    <xf numFmtId="40" fontId="6" fillId="0" borderId="2" xfId="0" applyNumberFormat="1" applyFont="1" applyBorder="1"/>
    <xf numFmtId="0" fontId="2" fillId="0" borderId="0" xfId="0" applyFont="1" applyAlignment="1"/>
  </cellXfs>
  <cellStyles count="1">
    <cellStyle name="Normal" xfId="0" builtinId="0"/>
  </cellStyles>
  <dxfs count="1">
    <dxf>
      <fill>
        <patternFill>
          <bgColor theme="9" tint="0.7999816888943144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K72"/>
  <sheetViews>
    <sheetView tabSelected="1" zoomScale="115" zoomScaleNormal="115" workbookViewId="0">
      <selection activeCell="J3" sqref="J3"/>
    </sheetView>
  </sheetViews>
  <sheetFormatPr defaultRowHeight="14.4" x14ac:dyDescent="0.3"/>
  <cols>
    <col min="1" max="1" width="17.109375" customWidth="1"/>
    <col min="2" max="2" width="8" customWidth="1"/>
    <col min="3" max="3" width="7.88671875" customWidth="1"/>
    <col min="4" max="6" width="7.33203125" customWidth="1"/>
    <col min="7" max="7" width="7.6640625" customWidth="1"/>
    <col min="8" max="8" width="7.88671875" customWidth="1"/>
    <col min="9" max="9" width="7.33203125" customWidth="1"/>
    <col min="10" max="10" width="7.6640625" customWidth="1"/>
    <col min="11" max="11" width="7.88671875" customWidth="1"/>
    <col min="12" max="12" width="7.33203125" customWidth="1"/>
    <col min="13" max="13" width="7.44140625" customWidth="1"/>
    <col min="14" max="15" width="7.5546875" customWidth="1"/>
    <col min="16" max="17" width="9.5546875" customWidth="1"/>
    <col min="18" max="18" width="9.44140625" customWidth="1"/>
    <col min="19" max="115" width="8.88671875" customWidth="1"/>
  </cols>
  <sheetData>
    <row r="1" spans="1:20" ht="15.6" x14ac:dyDescent="0.3">
      <c r="A1" s="46" t="s">
        <v>7</v>
      </c>
      <c r="B1" s="46"/>
      <c r="C1" s="46"/>
      <c r="D1" s="46"/>
      <c r="E1" s="46"/>
      <c r="F1" s="46"/>
      <c r="G1" s="46"/>
      <c r="H1" s="46"/>
      <c r="I1" s="46"/>
      <c r="J1" s="46"/>
      <c r="K1" s="46"/>
      <c r="L1" s="46"/>
      <c r="M1" s="46"/>
      <c r="N1" s="46"/>
      <c r="O1" s="46"/>
      <c r="P1" s="46"/>
      <c r="Q1" s="46"/>
    </row>
    <row r="2" spans="1:20" ht="15.6" x14ac:dyDescent="0.3">
      <c r="A2" s="46" t="s">
        <v>62</v>
      </c>
      <c r="B2" s="46"/>
      <c r="C2" s="46"/>
      <c r="D2" s="46"/>
      <c r="E2" s="46"/>
      <c r="F2" s="46"/>
      <c r="G2" s="46"/>
      <c r="H2" s="46"/>
      <c r="I2" s="46"/>
      <c r="J2" s="46"/>
      <c r="K2" s="46"/>
      <c r="L2" s="46"/>
      <c r="M2" s="46"/>
      <c r="N2" s="46"/>
      <c r="O2" s="46"/>
      <c r="P2" s="46"/>
      <c r="Q2" s="46"/>
    </row>
    <row r="3" spans="1:20" ht="15.6" x14ac:dyDescent="0.3">
      <c r="A3" s="14"/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</row>
    <row r="4" spans="1:20" ht="15.6" x14ac:dyDescent="0.3">
      <c r="A4" s="14"/>
      <c r="B4" s="14"/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</row>
    <row r="5" spans="1:20" ht="15.6" x14ac:dyDescent="0.3">
      <c r="A5" s="14"/>
      <c r="B5" s="14"/>
      <c r="C5" s="14"/>
      <c r="D5" s="14"/>
      <c r="E5" s="14"/>
      <c r="F5" s="14"/>
      <c r="G5" s="14"/>
      <c r="H5" s="14"/>
      <c r="I5" s="14"/>
      <c r="J5" s="14"/>
      <c r="K5" s="14"/>
      <c r="L5" s="14"/>
      <c r="M5" s="14"/>
      <c r="N5" s="14"/>
      <c r="O5" s="14"/>
      <c r="P5" s="14"/>
      <c r="Q5" s="14"/>
    </row>
    <row r="7" spans="1:20" x14ac:dyDescent="0.3">
      <c r="A7" t="s">
        <v>8</v>
      </c>
      <c r="E7" s="15" t="s">
        <v>9</v>
      </c>
      <c r="S7" s="16" t="s">
        <v>10</v>
      </c>
      <c r="T7" s="17"/>
    </row>
    <row r="8" spans="1:20" s="4" customFormat="1" ht="15" customHeight="1" x14ac:dyDescent="0.25">
      <c r="A8" s="1"/>
      <c r="B8" s="2" t="s">
        <v>0</v>
      </c>
      <c r="C8" s="2">
        <v>1</v>
      </c>
      <c r="D8" s="2">
        <v>2</v>
      </c>
      <c r="E8" s="2">
        <v>3</v>
      </c>
      <c r="F8" s="2">
        <v>4</v>
      </c>
      <c r="G8" s="2">
        <v>5</v>
      </c>
      <c r="H8" s="2">
        <v>6</v>
      </c>
      <c r="I8" s="2">
        <v>7</v>
      </c>
      <c r="J8" s="2">
        <v>8</v>
      </c>
      <c r="K8" s="2">
        <v>9</v>
      </c>
      <c r="L8" s="2">
        <v>10</v>
      </c>
      <c r="M8" s="2">
        <v>11</v>
      </c>
      <c r="N8" s="2">
        <v>12</v>
      </c>
      <c r="O8" s="18" t="s">
        <v>11</v>
      </c>
      <c r="P8" s="3" t="s">
        <v>1</v>
      </c>
      <c r="Q8" s="3" t="s">
        <v>2</v>
      </c>
      <c r="R8" s="3" t="s">
        <v>3</v>
      </c>
      <c r="S8" s="19" t="s">
        <v>12</v>
      </c>
      <c r="T8" s="19" t="s">
        <v>4</v>
      </c>
    </row>
    <row r="9" spans="1:20" x14ac:dyDescent="0.3">
      <c r="A9" s="20" t="s">
        <v>13</v>
      </c>
      <c r="B9" s="6">
        <v>381.41</v>
      </c>
      <c r="C9" s="6">
        <v>333.81</v>
      </c>
      <c r="D9" s="6">
        <v>292.47000000000003</v>
      </c>
      <c r="E9" s="6">
        <v>372.69</v>
      </c>
      <c r="F9" s="6">
        <v>335.43</v>
      </c>
      <c r="G9" s="6">
        <v>363.16</v>
      </c>
      <c r="H9" s="6">
        <v>329.15</v>
      </c>
      <c r="I9" s="6">
        <v>363.37</v>
      </c>
      <c r="J9" s="6">
        <v>333.94</v>
      </c>
      <c r="K9" s="6">
        <v>340.26</v>
      </c>
      <c r="L9" s="6">
        <v>325.32</v>
      </c>
      <c r="M9" s="6">
        <v>333.58</v>
      </c>
      <c r="N9" s="6">
        <v>351.23</v>
      </c>
      <c r="O9" s="6"/>
      <c r="P9" s="21">
        <f>SUM(B9:O9)</f>
        <v>4455.8200000000015</v>
      </c>
      <c r="Q9" s="21">
        <v>102.98</v>
      </c>
      <c r="R9" s="21">
        <f t="shared" ref="R9:R28" si="0">SUM(P9:Q9)</f>
        <v>4558.8000000000011</v>
      </c>
      <c r="S9" s="5">
        <v>76.819999999999993</v>
      </c>
      <c r="T9" s="22"/>
    </row>
    <row r="10" spans="1:20" x14ac:dyDescent="0.3">
      <c r="A10" s="23" t="s">
        <v>14</v>
      </c>
      <c r="B10" s="5">
        <v>461.13</v>
      </c>
      <c r="C10" s="5">
        <v>341.12</v>
      </c>
      <c r="D10" s="5">
        <v>353.54</v>
      </c>
      <c r="E10" s="5">
        <v>341.74</v>
      </c>
      <c r="F10" s="5">
        <v>368.99</v>
      </c>
      <c r="G10" s="5">
        <v>339.36</v>
      </c>
      <c r="H10" s="5">
        <v>400.79</v>
      </c>
      <c r="I10" s="5">
        <v>365.82</v>
      </c>
      <c r="J10" s="5">
        <v>374.46</v>
      </c>
      <c r="K10" s="5">
        <v>386.79</v>
      </c>
      <c r="L10" s="5">
        <v>360.04</v>
      </c>
      <c r="M10" s="5">
        <v>323.95999999999998</v>
      </c>
      <c r="N10" s="5">
        <v>411.39</v>
      </c>
      <c r="O10" s="5"/>
      <c r="P10" s="8">
        <f>SUM(B10:O10)</f>
        <v>4829.13</v>
      </c>
      <c r="Q10" s="8">
        <v>143.80000000000001</v>
      </c>
      <c r="R10" s="8">
        <f>SUM(P10:Q10)</f>
        <v>4972.93</v>
      </c>
      <c r="S10" s="5"/>
      <c r="T10" s="22"/>
    </row>
    <row r="11" spans="1:20" x14ac:dyDescent="0.3">
      <c r="A11" s="24" t="s">
        <v>15</v>
      </c>
      <c r="B11" s="6">
        <v>223.69</v>
      </c>
      <c r="C11" s="6">
        <v>192.76</v>
      </c>
      <c r="D11" s="6">
        <v>218.03</v>
      </c>
      <c r="E11" s="6">
        <v>205.58</v>
      </c>
      <c r="F11" s="6">
        <v>214.47</v>
      </c>
      <c r="G11" s="6">
        <v>228.11</v>
      </c>
      <c r="H11" s="6">
        <v>196.28</v>
      </c>
      <c r="I11" s="6">
        <v>233.28</v>
      </c>
      <c r="J11" s="6">
        <v>202.33</v>
      </c>
      <c r="K11" s="6">
        <v>200.28</v>
      </c>
      <c r="L11" s="6">
        <v>243.71</v>
      </c>
      <c r="M11" s="6">
        <v>243.52</v>
      </c>
      <c r="N11" s="6">
        <v>250.4</v>
      </c>
      <c r="O11" s="6"/>
      <c r="P11" s="7">
        <f>SUM(B11:O11)</f>
        <v>2852.44</v>
      </c>
      <c r="Q11" s="7">
        <v>97.38</v>
      </c>
      <c r="R11" s="7">
        <f t="shared" si="0"/>
        <v>2949.82</v>
      </c>
      <c r="S11" s="5">
        <v>37.81</v>
      </c>
      <c r="T11" s="22"/>
    </row>
    <row r="12" spans="1:20" x14ac:dyDescent="0.3">
      <c r="A12" s="23" t="s">
        <v>16</v>
      </c>
      <c r="B12" s="5">
        <v>163.49</v>
      </c>
      <c r="C12" s="5">
        <v>122.6</v>
      </c>
      <c r="D12" s="5">
        <v>131.47999999999999</v>
      </c>
      <c r="E12" s="5">
        <v>127.83</v>
      </c>
      <c r="F12" s="5">
        <v>111.15</v>
      </c>
      <c r="G12" s="5">
        <v>128.83000000000001</v>
      </c>
      <c r="H12" s="5">
        <v>138.72</v>
      </c>
      <c r="I12" s="5">
        <v>126.08</v>
      </c>
      <c r="J12" s="5">
        <v>112.36</v>
      </c>
      <c r="K12" s="5">
        <v>128.36000000000001</v>
      </c>
      <c r="L12" s="5">
        <v>143.55000000000001</v>
      </c>
      <c r="M12" s="5">
        <v>120.04</v>
      </c>
      <c r="N12" s="5">
        <v>152.16999999999999</v>
      </c>
      <c r="O12" s="5"/>
      <c r="P12" s="8">
        <f>SUM(B12:O12)</f>
        <v>1706.66</v>
      </c>
      <c r="Q12" s="8">
        <v>62.09</v>
      </c>
      <c r="R12" s="8">
        <f t="shared" si="0"/>
        <v>1768.75</v>
      </c>
      <c r="S12" s="5">
        <v>41</v>
      </c>
      <c r="T12" s="22"/>
    </row>
    <row r="13" spans="1:20" x14ac:dyDescent="0.3">
      <c r="A13" s="24" t="s">
        <v>17</v>
      </c>
      <c r="B13" s="6">
        <v>191.81</v>
      </c>
      <c r="C13" s="6">
        <v>220.58</v>
      </c>
      <c r="D13" s="6">
        <v>220.3</v>
      </c>
      <c r="E13" s="6">
        <v>231.83</v>
      </c>
      <c r="F13" s="6">
        <v>239.11</v>
      </c>
      <c r="G13" s="6">
        <v>242.2</v>
      </c>
      <c r="H13" s="6">
        <v>262.52999999999997</v>
      </c>
      <c r="I13" s="6">
        <v>219.24</v>
      </c>
      <c r="J13" s="6">
        <v>224.72</v>
      </c>
      <c r="K13" s="6">
        <v>219.35</v>
      </c>
      <c r="L13" s="6">
        <v>224.68</v>
      </c>
      <c r="M13" s="6">
        <v>213.37</v>
      </c>
      <c r="N13" s="6">
        <v>238.72</v>
      </c>
      <c r="O13" s="6"/>
      <c r="P13" s="7">
        <f t="shared" ref="P13:P17" si="1">SUM(B13:O13)</f>
        <v>2948.4399999999996</v>
      </c>
      <c r="Q13" s="7">
        <v>36.22</v>
      </c>
      <c r="R13" s="7">
        <f>SUM(P13:Q13)</f>
        <v>2984.6599999999994</v>
      </c>
      <c r="S13" s="5"/>
      <c r="T13" s="22"/>
    </row>
    <row r="14" spans="1:20" x14ac:dyDescent="0.3">
      <c r="A14" s="23" t="s">
        <v>18</v>
      </c>
      <c r="B14" s="5">
        <v>542.16999999999996</v>
      </c>
      <c r="C14" s="5">
        <v>598.07000000000005</v>
      </c>
      <c r="D14" s="5">
        <v>611.79999999999995</v>
      </c>
      <c r="E14" s="5">
        <v>682.78</v>
      </c>
      <c r="F14" s="5">
        <v>689.43</v>
      </c>
      <c r="G14" s="5">
        <v>690.52</v>
      </c>
      <c r="H14" s="5">
        <v>680.25</v>
      </c>
      <c r="I14" s="5">
        <v>667.13</v>
      </c>
      <c r="J14" s="5">
        <v>683.83</v>
      </c>
      <c r="K14" s="5">
        <v>705.97</v>
      </c>
      <c r="L14" s="5">
        <v>679.9</v>
      </c>
      <c r="M14" s="5">
        <v>680.54</v>
      </c>
      <c r="N14" s="5">
        <v>723.06</v>
      </c>
      <c r="O14" s="5"/>
      <c r="P14" s="8">
        <f t="shared" si="1"/>
        <v>8635.4499999999989</v>
      </c>
      <c r="Q14" s="8">
        <v>184.01</v>
      </c>
      <c r="R14" s="8">
        <f t="shared" si="0"/>
        <v>8819.4599999999991</v>
      </c>
      <c r="S14" s="5">
        <v>44.14</v>
      </c>
      <c r="T14" s="22"/>
    </row>
    <row r="15" spans="1:20" x14ac:dyDescent="0.3">
      <c r="A15" s="24" t="s">
        <v>19</v>
      </c>
      <c r="B15" s="6">
        <v>128.09</v>
      </c>
      <c r="C15" s="6">
        <v>101.54</v>
      </c>
      <c r="D15" s="6">
        <v>101.29</v>
      </c>
      <c r="E15" s="6">
        <v>97.37</v>
      </c>
      <c r="F15" s="6">
        <v>111.9</v>
      </c>
      <c r="G15" s="6">
        <v>106.28</v>
      </c>
      <c r="H15" s="6">
        <v>109.98</v>
      </c>
      <c r="I15" s="6">
        <v>112.73</v>
      </c>
      <c r="J15" s="6">
        <v>106.14</v>
      </c>
      <c r="K15" s="6">
        <v>172.91</v>
      </c>
      <c r="L15" s="6">
        <v>140.24</v>
      </c>
      <c r="M15" s="6">
        <v>130.47999999999999</v>
      </c>
      <c r="N15" s="6">
        <v>142.93</v>
      </c>
      <c r="O15" s="6"/>
      <c r="P15" s="7">
        <f t="shared" si="1"/>
        <v>1561.88</v>
      </c>
      <c r="Q15" s="7">
        <v>51.54</v>
      </c>
      <c r="R15" s="7">
        <f>SUM(P15:Q15)</f>
        <v>1613.42</v>
      </c>
      <c r="S15" s="5">
        <v>81.260000000000005</v>
      </c>
      <c r="T15" s="22"/>
    </row>
    <row r="16" spans="1:20" x14ac:dyDescent="0.3">
      <c r="A16" s="23" t="s">
        <v>20</v>
      </c>
      <c r="B16" s="5">
        <v>104.4</v>
      </c>
      <c r="C16" s="5">
        <v>134.5</v>
      </c>
      <c r="D16" s="5">
        <v>128.13999999999999</v>
      </c>
      <c r="E16" s="5">
        <v>134.44999999999999</v>
      </c>
      <c r="F16" s="5">
        <v>107.18</v>
      </c>
      <c r="G16" s="5">
        <v>129.06</v>
      </c>
      <c r="H16" s="5">
        <v>121.99</v>
      </c>
      <c r="I16" s="5">
        <v>132.28</v>
      </c>
      <c r="J16" s="5">
        <v>106.47</v>
      </c>
      <c r="K16" s="5">
        <v>158.52000000000001</v>
      </c>
      <c r="L16" s="5">
        <v>161.11000000000001</v>
      </c>
      <c r="M16" s="5">
        <v>199.2</v>
      </c>
      <c r="N16" s="5">
        <v>165.61</v>
      </c>
      <c r="O16" s="5"/>
      <c r="P16" s="8">
        <f t="shared" si="1"/>
        <v>1782.9099999999999</v>
      </c>
      <c r="Q16" s="8">
        <v>108.63</v>
      </c>
      <c r="R16" s="8">
        <f t="shared" si="0"/>
        <v>1891.54</v>
      </c>
      <c r="S16" s="5">
        <v>79.989999999999995</v>
      </c>
      <c r="T16" s="22"/>
    </row>
    <row r="17" spans="1:20" x14ac:dyDescent="0.3">
      <c r="A17" s="24" t="s">
        <v>21</v>
      </c>
      <c r="B17" s="6">
        <v>1081.3</v>
      </c>
      <c r="C17" s="6">
        <v>1151.01</v>
      </c>
      <c r="D17" s="6">
        <v>1102.6500000000001</v>
      </c>
      <c r="E17" s="6">
        <v>1060.01</v>
      </c>
      <c r="F17" s="6">
        <v>1053.24</v>
      </c>
      <c r="G17" s="6">
        <v>991.52</v>
      </c>
      <c r="H17" s="6">
        <v>1030.44</v>
      </c>
      <c r="I17" s="6">
        <v>985.46</v>
      </c>
      <c r="J17" s="6">
        <v>1016.89</v>
      </c>
      <c r="K17" s="6">
        <v>905.17</v>
      </c>
      <c r="L17" s="6">
        <v>1001.02</v>
      </c>
      <c r="M17" s="6">
        <v>717.33</v>
      </c>
      <c r="N17" s="6">
        <v>756.83</v>
      </c>
      <c r="O17" s="6">
        <v>0.93</v>
      </c>
      <c r="P17" s="7">
        <f t="shared" si="1"/>
        <v>12853.800000000001</v>
      </c>
      <c r="Q17" s="7">
        <v>476.58</v>
      </c>
      <c r="R17" s="7">
        <f t="shared" si="0"/>
        <v>13330.380000000001</v>
      </c>
      <c r="S17" s="5">
        <v>325.77999999999997</v>
      </c>
      <c r="T17" s="22"/>
    </row>
    <row r="18" spans="1:20" x14ac:dyDescent="0.3">
      <c r="A18" s="23" t="s">
        <v>22</v>
      </c>
      <c r="B18" s="5">
        <v>474.13</v>
      </c>
      <c r="C18" s="5">
        <v>369.89</v>
      </c>
      <c r="D18" s="5">
        <v>406.01</v>
      </c>
      <c r="E18" s="5">
        <v>387.11</v>
      </c>
      <c r="F18" s="5">
        <v>394.13</v>
      </c>
      <c r="G18" s="5">
        <v>404.29</v>
      </c>
      <c r="H18" s="5">
        <v>433.71</v>
      </c>
      <c r="I18" s="5">
        <v>397.32</v>
      </c>
      <c r="J18" s="5">
        <v>427.92</v>
      </c>
      <c r="K18" s="5">
        <v>398.65</v>
      </c>
      <c r="L18" s="5">
        <v>440.79</v>
      </c>
      <c r="M18" s="5">
        <v>386.8</v>
      </c>
      <c r="N18" s="5">
        <v>440.05</v>
      </c>
      <c r="O18" s="5"/>
      <c r="P18" s="8">
        <f t="shared" ref="P18:P20" si="2">SUM(B18:N18)</f>
        <v>5360.8000000000011</v>
      </c>
      <c r="Q18" s="8">
        <v>129.11000000000001</v>
      </c>
      <c r="R18" s="8">
        <f t="shared" si="0"/>
        <v>5489.9100000000008</v>
      </c>
      <c r="S18" s="5">
        <v>9.52</v>
      </c>
      <c r="T18" s="22"/>
    </row>
    <row r="19" spans="1:20" x14ac:dyDescent="0.3">
      <c r="A19" s="24" t="s">
        <v>23</v>
      </c>
      <c r="B19" s="6">
        <v>209.65</v>
      </c>
      <c r="C19" s="6">
        <v>145.97999999999999</v>
      </c>
      <c r="D19" s="6">
        <v>160.54</v>
      </c>
      <c r="E19" s="6">
        <v>152.96</v>
      </c>
      <c r="F19" s="6">
        <v>156.83000000000001</v>
      </c>
      <c r="G19" s="6">
        <v>174.94</v>
      </c>
      <c r="H19" s="6">
        <v>165.27</v>
      </c>
      <c r="I19" s="6">
        <v>159.28</v>
      </c>
      <c r="J19" s="6">
        <v>140.68</v>
      </c>
      <c r="K19" s="6">
        <v>146.88999999999999</v>
      </c>
      <c r="L19" s="6">
        <v>177.66</v>
      </c>
      <c r="M19" s="6">
        <v>152.07</v>
      </c>
      <c r="N19" s="6">
        <v>138.47999999999999</v>
      </c>
      <c r="O19" s="6"/>
      <c r="P19" s="7">
        <f t="shared" si="2"/>
        <v>2081.23</v>
      </c>
      <c r="Q19" s="7">
        <v>68.44</v>
      </c>
      <c r="R19" s="7">
        <f t="shared" si="0"/>
        <v>2149.67</v>
      </c>
      <c r="S19" s="5"/>
      <c r="T19" s="22"/>
    </row>
    <row r="20" spans="1:20" x14ac:dyDescent="0.3">
      <c r="A20" s="23" t="s">
        <v>24</v>
      </c>
      <c r="B20" s="5">
        <v>222.48</v>
      </c>
      <c r="C20" s="5">
        <v>184.04</v>
      </c>
      <c r="D20" s="5">
        <v>192.72</v>
      </c>
      <c r="E20" s="5">
        <v>237.24</v>
      </c>
      <c r="F20" s="5">
        <v>207.05</v>
      </c>
      <c r="G20" s="5">
        <v>211.84</v>
      </c>
      <c r="H20" s="5">
        <v>221.94</v>
      </c>
      <c r="I20" s="5">
        <v>195.63</v>
      </c>
      <c r="J20" s="5">
        <v>194.75</v>
      </c>
      <c r="K20" s="5">
        <v>212.36</v>
      </c>
      <c r="L20" s="5">
        <v>209.91</v>
      </c>
      <c r="M20" s="5">
        <v>219.52</v>
      </c>
      <c r="N20" s="5">
        <v>263.66000000000003</v>
      </c>
      <c r="O20" s="5"/>
      <c r="P20" s="8">
        <f t="shared" si="2"/>
        <v>2773.14</v>
      </c>
      <c r="Q20" s="8">
        <v>111.3</v>
      </c>
      <c r="R20" s="8">
        <f t="shared" si="0"/>
        <v>2884.44</v>
      </c>
      <c r="S20" s="5">
        <v>91.73</v>
      </c>
      <c r="T20" s="22"/>
    </row>
    <row r="21" spans="1:20" x14ac:dyDescent="0.3">
      <c r="A21" s="24" t="s">
        <v>25</v>
      </c>
      <c r="B21" s="6">
        <v>79.900000000000006</v>
      </c>
      <c r="C21" s="6">
        <v>81.72</v>
      </c>
      <c r="D21" s="6">
        <v>99.55</v>
      </c>
      <c r="E21" s="6">
        <v>81.709999999999994</v>
      </c>
      <c r="F21" s="6">
        <v>92.65</v>
      </c>
      <c r="G21" s="6">
        <v>82.68</v>
      </c>
      <c r="H21" s="6">
        <v>103.3</v>
      </c>
      <c r="I21" s="6">
        <v>85.91</v>
      </c>
      <c r="J21" s="6">
        <v>89.38</v>
      </c>
      <c r="K21" s="6">
        <v>97.83</v>
      </c>
      <c r="L21" s="6">
        <v>91.67</v>
      </c>
      <c r="M21" s="6">
        <v>121.6</v>
      </c>
      <c r="N21" s="6">
        <v>81.78</v>
      </c>
      <c r="O21" s="6"/>
      <c r="P21" s="7">
        <f t="shared" ref="P21:P27" si="3">SUM(B21:O21)</f>
        <v>1189.6799999999998</v>
      </c>
      <c r="Q21" s="7">
        <v>25.71</v>
      </c>
      <c r="R21" s="7">
        <f t="shared" si="0"/>
        <v>1215.3899999999999</v>
      </c>
      <c r="S21" s="5">
        <v>23.33</v>
      </c>
      <c r="T21" s="22"/>
    </row>
    <row r="22" spans="1:20" x14ac:dyDescent="0.3">
      <c r="A22" s="23" t="s">
        <v>26</v>
      </c>
      <c r="B22" s="5">
        <v>850.63</v>
      </c>
      <c r="C22" s="5">
        <v>689.81</v>
      </c>
      <c r="D22" s="5">
        <v>678.58</v>
      </c>
      <c r="E22" s="5">
        <v>719.08</v>
      </c>
      <c r="F22" s="5">
        <v>688.9</v>
      </c>
      <c r="G22" s="5">
        <v>671.48</v>
      </c>
      <c r="H22" s="5">
        <v>672.78</v>
      </c>
      <c r="I22" s="5">
        <v>675.94</v>
      </c>
      <c r="J22" s="5">
        <v>652.69000000000005</v>
      </c>
      <c r="K22" s="5">
        <v>727.57</v>
      </c>
      <c r="L22" s="5">
        <v>759.13</v>
      </c>
      <c r="M22" s="5">
        <v>716.3</v>
      </c>
      <c r="N22" s="5">
        <v>683.3</v>
      </c>
      <c r="O22" s="5"/>
      <c r="P22" s="8">
        <f>SUM(B22:O22)</f>
        <v>9186.1899999999987</v>
      </c>
      <c r="Q22" s="8">
        <v>412.75</v>
      </c>
      <c r="R22" s="8">
        <f t="shared" si="0"/>
        <v>9598.9399999999987</v>
      </c>
      <c r="S22" s="5">
        <v>199.3</v>
      </c>
      <c r="T22" s="22"/>
    </row>
    <row r="23" spans="1:20" x14ac:dyDescent="0.3">
      <c r="A23" s="24" t="s">
        <v>27</v>
      </c>
      <c r="B23" s="6">
        <v>301.18</v>
      </c>
      <c r="C23" s="6">
        <v>242.5</v>
      </c>
      <c r="D23" s="6">
        <v>267.2</v>
      </c>
      <c r="E23" s="6">
        <v>261.98</v>
      </c>
      <c r="F23" s="6">
        <v>257.47000000000003</v>
      </c>
      <c r="G23" s="6">
        <v>244.55</v>
      </c>
      <c r="H23" s="6">
        <v>266.10000000000002</v>
      </c>
      <c r="I23" s="6">
        <v>245.47</v>
      </c>
      <c r="J23" s="6">
        <v>254.98</v>
      </c>
      <c r="K23" s="6">
        <v>261.82</v>
      </c>
      <c r="L23" s="6">
        <v>243.43</v>
      </c>
      <c r="M23" s="6">
        <v>261.33</v>
      </c>
      <c r="N23" s="6">
        <v>285.25</v>
      </c>
      <c r="O23" s="6"/>
      <c r="P23" s="7">
        <f t="shared" si="3"/>
        <v>3393.2599999999998</v>
      </c>
      <c r="Q23" s="7">
        <v>62.92</v>
      </c>
      <c r="R23" s="7">
        <f t="shared" si="0"/>
        <v>3456.18</v>
      </c>
      <c r="S23" s="5">
        <v>15.46</v>
      </c>
      <c r="T23" s="22"/>
    </row>
    <row r="24" spans="1:20" x14ac:dyDescent="0.3">
      <c r="A24" s="23" t="s">
        <v>28</v>
      </c>
      <c r="B24" s="5">
        <v>204.84</v>
      </c>
      <c r="C24" s="5">
        <v>177.95</v>
      </c>
      <c r="D24" s="5">
        <v>184.34</v>
      </c>
      <c r="E24" s="5">
        <v>201.72</v>
      </c>
      <c r="F24" s="5">
        <v>194.16</v>
      </c>
      <c r="G24" s="5">
        <v>226.36</v>
      </c>
      <c r="H24" s="5">
        <v>216.78</v>
      </c>
      <c r="I24" s="5">
        <v>233.49</v>
      </c>
      <c r="J24" s="5">
        <v>231.2</v>
      </c>
      <c r="K24" s="5">
        <v>287.60000000000002</v>
      </c>
      <c r="L24" s="5">
        <v>275.88</v>
      </c>
      <c r="M24" s="5">
        <v>316.19</v>
      </c>
      <c r="N24" s="5">
        <v>307.98</v>
      </c>
      <c r="O24" s="5"/>
      <c r="P24" s="8">
        <f t="shared" si="3"/>
        <v>3058.4900000000002</v>
      </c>
      <c r="Q24" s="8">
        <v>74.540000000000006</v>
      </c>
      <c r="R24" s="8">
        <f t="shared" si="0"/>
        <v>3133.03</v>
      </c>
      <c r="S24" s="5">
        <v>153.04</v>
      </c>
      <c r="T24" s="22"/>
    </row>
    <row r="25" spans="1:20" x14ac:dyDescent="0.3">
      <c r="A25" s="24" t="s">
        <v>29</v>
      </c>
      <c r="B25" s="6">
        <v>665.77</v>
      </c>
      <c r="C25" s="6">
        <v>471.16</v>
      </c>
      <c r="D25" s="6">
        <v>555.77</v>
      </c>
      <c r="E25" s="6">
        <v>581.62</v>
      </c>
      <c r="F25" s="6">
        <v>525.75</v>
      </c>
      <c r="G25" s="6">
        <v>565.78</v>
      </c>
      <c r="H25" s="6">
        <v>561.37</v>
      </c>
      <c r="I25" s="6">
        <v>578.53</v>
      </c>
      <c r="J25" s="6">
        <v>538.66</v>
      </c>
      <c r="K25" s="6">
        <v>573.16</v>
      </c>
      <c r="L25" s="6">
        <v>547.87</v>
      </c>
      <c r="M25" s="6">
        <v>591.32000000000005</v>
      </c>
      <c r="N25" s="6">
        <v>599.11</v>
      </c>
      <c r="O25" s="6"/>
      <c r="P25" s="7">
        <f t="shared" si="3"/>
        <v>7355.869999999999</v>
      </c>
      <c r="Q25" s="7">
        <v>171.66</v>
      </c>
      <c r="R25" s="7">
        <f t="shared" si="0"/>
        <v>7527.5299999999988</v>
      </c>
      <c r="S25" s="5">
        <v>43.2</v>
      </c>
      <c r="T25" s="22"/>
    </row>
    <row r="26" spans="1:20" x14ac:dyDescent="0.3">
      <c r="A26" s="23" t="s">
        <v>30</v>
      </c>
      <c r="B26" s="5">
        <v>196.09</v>
      </c>
      <c r="C26" s="5">
        <v>175.51</v>
      </c>
      <c r="D26" s="5">
        <v>167.58</v>
      </c>
      <c r="E26" s="5">
        <v>150.88999999999999</v>
      </c>
      <c r="F26" s="5">
        <v>187.54</v>
      </c>
      <c r="G26" s="5">
        <v>160.72</v>
      </c>
      <c r="H26" s="5">
        <v>159.97999999999999</v>
      </c>
      <c r="I26" s="5">
        <v>172.29</v>
      </c>
      <c r="J26" s="5">
        <v>154.56</v>
      </c>
      <c r="K26" s="5">
        <v>153.94</v>
      </c>
      <c r="L26" s="5">
        <v>173.3</v>
      </c>
      <c r="M26" s="5">
        <v>183.75</v>
      </c>
      <c r="N26" s="5">
        <v>227.31</v>
      </c>
      <c r="O26" s="5"/>
      <c r="P26" s="8">
        <f t="shared" si="3"/>
        <v>2263.46</v>
      </c>
      <c r="Q26" s="8">
        <v>86.01</v>
      </c>
      <c r="R26" s="8">
        <f>SUM(P26:Q26)</f>
        <v>2349.4700000000003</v>
      </c>
      <c r="S26" s="5">
        <v>49.72</v>
      </c>
      <c r="T26" s="22"/>
    </row>
    <row r="27" spans="1:20" x14ac:dyDescent="0.3">
      <c r="A27" s="24" t="s">
        <v>31</v>
      </c>
      <c r="B27" s="6">
        <v>266.12</v>
      </c>
      <c r="C27" s="6">
        <v>231.77</v>
      </c>
      <c r="D27" s="6">
        <v>198.68</v>
      </c>
      <c r="E27" s="6">
        <v>192.03</v>
      </c>
      <c r="F27" s="6">
        <v>234.99</v>
      </c>
      <c r="G27" s="6">
        <v>231.23</v>
      </c>
      <c r="H27" s="6">
        <v>234.24</v>
      </c>
      <c r="I27" s="6">
        <v>219.41</v>
      </c>
      <c r="J27" s="6">
        <v>211.28</v>
      </c>
      <c r="K27" s="6">
        <v>229.25</v>
      </c>
      <c r="L27" s="6">
        <v>257.3</v>
      </c>
      <c r="M27" s="6">
        <v>223.55</v>
      </c>
      <c r="N27" s="6">
        <v>236.02</v>
      </c>
      <c r="O27" s="6"/>
      <c r="P27" s="7">
        <f t="shared" si="3"/>
        <v>2965.8700000000003</v>
      </c>
      <c r="Q27" s="7">
        <v>96.16</v>
      </c>
      <c r="R27" s="7">
        <f t="shared" si="0"/>
        <v>3062.03</v>
      </c>
      <c r="S27" s="5">
        <v>19.440000000000001</v>
      </c>
      <c r="T27" s="22"/>
    </row>
    <row r="28" spans="1:20" x14ac:dyDescent="0.3">
      <c r="A28" s="25" t="s">
        <v>32</v>
      </c>
      <c r="B28" s="26">
        <v>278.8</v>
      </c>
      <c r="C28" s="26">
        <v>228.26</v>
      </c>
      <c r="D28" s="26">
        <v>258.68</v>
      </c>
      <c r="E28" s="26">
        <v>268.52999999999997</v>
      </c>
      <c r="F28" s="26">
        <v>269.83</v>
      </c>
      <c r="G28" s="26">
        <v>277.16000000000003</v>
      </c>
      <c r="H28" s="26">
        <v>278.44</v>
      </c>
      <c r="I28" s="26">
        <v>286.8</v>
      </c>
      <c r="J28" s="26">
        <v>264.89999999999998</v>
      </c>
      <c r="K28" s="26">
        <v>284.79000000000002</v>
      </c>
      <c r="L28" s="26">
        <v>319.93</v>
      </c>
      <c r="M28" s="26">
        <v>290.05</v>
      </c>
      <c r="N28" s="26">
        <v>306.14999999999998</v>
      </c>
      <c r="O28" s="26"/>
      <c r="P28" s="27">
        <f>SUM(B28:O28)</f>
        <v>3612.32</v>
      </c>
      <c r="Q28" s="27">
        <v>181.75</v>
      </c>
      <c r="R28" s="27">
        <f t="shared" si="0"/>
        <v>3794.07</v>
      </c>
      <c r="S28" s="5">
        <v>60.97</v>
      </c>
      <c r="T28" s="28"/>
    </row>
    <row r="29" spans="1:20" x14ac:dyDescent="0.3">
      <c r="A29" s="29" t="s">
        <v>5</v>
      </c>
      <c r="B29" s="9">
        <f>SUM(B9:B28)</f>
        <v>7027.08</v>
      </c>
      <c r="C29" s="9">
        <f t="shared" ref="C29:N29" si="4">SUM(C9:C28)</f>
        <v>6194.58</v>
      </c>
      <c r="D29" s="9">
        <f t="shared" si="4"/>
        <v>6329.35</v>
      </c>
      <c r="E29" s="9">
        <f t="shared" si="4"/>
        <v>6489.1500000000005</v>
      </c>
      <c r="F29" s="9">
        <f t="shared" si="4"/>
        <v>6440.2</v>
      </c>
      <c r="G29" s="9">
        <f t="shared" si="4"/>
        <v>6470.07</v>
      </c>
      <c r="H29" s="9">
        <f t="shared" si="4"/>
        <v>6584.0399999999981</v>
      </c>
      <c r="I29" s="9">
        <f t="shared" si="4"/>
        <v>6455.4600000000009</v>
      </c>
      <c r="J29" s="9">
        <f t="shared" si="4"/>
        <v>6322.1399999999985</v>
      </c>
      <c r="K29" s="9">
        <f t="shared" si="4"/>
        <v>6591.4699999999993</v>
      </c>
      <c r="L29" s="9">
        <f t="shared" si="4"/>
        <v>6776.4400000000014</v>
      </c>
      <c r="M29" s="9">
        <f t="shared" si="4"/>
        <v>6424.4999999999991</v>
      </c>
      <c r="N29" s="9">
        <f t="shared" si="4"/>
        <v>6761.43</v>
      </c>
      <c r="O29" s="9">
        <f>SUM(O9:O28)</f>
        <v>0.93</v>
      </c>
      <c r="P29" s="10">
        <f>SUM(P9:P28)</f>
        <v>84866.840000000011</v>
      </c>
      <c r="Q29" s="10">
        <f>SUM(Q9:Q28)</f>
        <v>2683.58</v>
      </c>
      <c r="R29" s="10">
        <f>SUM(R9:R28)</f>
        <v>87550.42</v>
      </c>
      <c r="S29" s="30">
        <f t="shared" ref="S29:T29" si="5">SUM(S9:S28)</f>
        <v>1352.5100000000002</v>
      </c>
      <c r="T29" s="30">
        <f t="shared" si="5"/>
        <v>0</v>
      </c>
    </row>
    <row r="30" spans="1:20" x14ac:dyDescent="0.3">
      <c r="A30" s="31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</row>
    <row r="31" spans="1:20" x14ac:dyDescent="0.3">
      <c r="A31" s="4"/>
      <c r="B31" s="5"/>
      <c r="C31" s="5"/>
      <c r="D31" s="5"/>
      <c r="E31" s="5"/>
      <c r="F31" s="5"/>
      <c r="G31" s="5" t="s">
        <v>33</v>
      </c>
      <c r="H31" s="5"/>
      <c r="I31" s="5"/>
      <c r="J31" s="5"/>
      <c r="K31" s="5"/>
      <c r="L31" s="5"/>
      <c r="M31" s="5"/>
      <c r="N31" s="5"/>
      <c r="O31" s="5"/>
      <c r="P31" s="5"/>
      <c r="Q31" s="13"/>
      <c r="R31" s="13" t="s">
        <v>63</v>
      </c>
    </row>
    <row r="32" spans="1:20" x14ac:dyDescent="0.3">
      <c r="A32" s="4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32"/>
    </row>
    <row r="33" spans="1:115" x14ac:dyDescent="0.3">
      <c r="A33" s="4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</row>
    <row r="34" spans="1:115" x14ac:dyDescent="0.3">
      <c r="A34" s="37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</row>
    <row r="35" spans="1:115" x14ac:dyDescent="0.3">
      <c r="A35" t="s">
        <v>34</v>
      </c>
      <c r="R35" s="5"/>
      <c r="S35" s="16" t="s">
        <v>10</v>
      </c>
    </row>
    <row r="36" spans="1:115" x14ac:dyDescent="0.3">
      <c r="A36" s="1"/>
      <c r="B36" s="2" t="s">
        <v>0</v>
      </c>
      <c r="C36" s="2">
        <v>1</v>
      </c>
      <c r="D36" s="2">
        <v>2</v>
      </c>
      <c r="E36" s="2">
        <v>3</v>
      </c>
      <c r="F36" s="2">
        <v>4</v>
      </c>
      <c r="G36" s="2">
        <v>5</v>
      </c>
      <c r="H36" s="2">
        <v>6</v>
      </c>
      <c r="I36" s="2">
        <v>7</v>
      </c>
      <c r="J36" s="2">
        <v>8</v>
      </c>
      <c r="K36" s="2">
        <v>9</v>
      </c>
      <c r="L36" s="2">
        <v>10</v>
      </c>
      <c r="M36" s="2">
        <v>11</v>
      </c>
      <c r="N36" s="2">
        <v>12</v>
      </c>
      <c r="O36" s="2" t="s">
        <v>35</v>
      </c>
      <c r="P36" s="3" t="s">
        <v>1</v>
      </c>
      <c r="Q36" s="3" t="s">
        <v>2</v>
      </c>
      <c r="R36" s="3" t="s">
        <v>3</v>
      </c>
      <c r="S36" s="19" t="s">
        <v>12</v>
      </c>
    </row>
    <row r="37" spans="1:115" x14ac:dyDescent="0.3">
      <c r="A37" s="44" t="s">
        <v>59</v>
      </c>
      <c r="B37" s="5">
        <v>12</v>
      </c>
      <c r="C37" s="5">
        <v>19.95</v>
      </c>
      <c r="D37" s="5">
        <v>14</v>
      </c>
      <c r="E37" s="5">
        <v>21.77</v>
      </c>
      <c r="F37" s="5">
        <v>18.940000000000001</v>
      </c>
      <c r="G37" s="5">
        <v>18.899999999999999</v>
      </c>
      <c r="H37" s="5">
        <v>11.84</v>
      </c>
      <c r="I37" s="5">
        <v>12.84</v>
      </c>
      <c r="J37" s="5">
        <v>21.5</v>
      </c>
      <c r="K37" s="5">
        <v>13.68</v>
      </c>
      <c r="L37" s="5">
        <v>11</v>
      </c>
      <c r="M37" s="5">
        <v>14</v>
      </c>
      <c r="N37" s="5">
        <v>9.84</v>
      </c>
      <c r="O37" s="5"/>
      <c r="P37" s="45">
        <f>SUM(B37:O37)</f>
        <v>200.26000000000002</v>
      </c>
      <c r="Q37" s="45">
        <v>1.74</v>
      </c>
      <c r="R37" s="5">
        <f t="shared" ref="R37:R60" si="6">SUM(P37:Q37)</f>
        <v>202.00000000000003</v>
      </c>
      <c r="S37" s="5"/>
    </row>
    <row r="38" spans="1:115" x14ac:dyDescent="0.3">
      <c r="A38" s="23" t="s">
        <v>36</v>
      </c>
      <c r="B38" s="5">
        <v>99.88</v>
      </c>
      <c r="C38" s="5">
        <v>79.75</v>
      </c>
      <c r="D38" s="5">
        <v>86.78</v>
      </c>
      <c r="E38" s="5">
        <v>83.72</v>
      </c>
      <c r="F38" s="5">
        <v>79.69</v>
      </c>
      <c r="G38" s="5">
        <v>84.92</v>
      </c>
      <c r="H38" s="5">
        <v>84.55</v>
      </c>
      <c r="I38" s="5">
        <v>68.62</v>
      </c>
      <c r="J38" s="5">
        <v>62.86</v>
      </c>
      <c r="K38" s="5"/>
      <c r="L38" s="5"/>
      <c r="M38" s="5"/>
      <c r="N38" s="5"/>
      <c r="O38" s="5"/>
      <c r="P38" s="8">
        <f t="shared" ref="P38:P60" si="7">SUM(B38:O38)</f>
        <v>730.77</v>
      </c>
      <c r="Q38" s="8">
        <v>2.23</v>
      </c>
      <c r="R38" s="5">
        <f t="shared" si="6"/>
        <v>733</v>
      </c>
      <c r="S38" s="5"/>
    </row>
    <row r="39" spans="1:115" s="33" customFormat="1" x14ac:dyDescent="0.3">
      <c r="A39" s="23" t="s">
        <v>37</v>
      </c>
      <c r="B39" s="5"/>
      <c r="C39" s="5"/>
      <c r="D39" s="5"/>
      <c r="E39" s="5"/>
      <c r="F39" s="5"/>
      <c r="G39" s="5"/>
      <c r="H39" s="5"/>
      <c r="I39" s="5"/>
      <c r="J39" s="5"/>
      <c r="K39" s="5">
        <v>90.85</v>
      </c>
      <c r="L39" s="5">
        <v>67.42</v>
      </c>
      <c r="M39" s="5">
        <v>55.06</v>
      </c>
      <c r="N39" s="5">
        <v>32.340000000000003</v>
      </c>
      <c r="O39" s="5"/>
      <c r="P39" s="8">
        <f t="shared" si="7"/>
        <v>245.67</v>
      </c>
      <c r="Q39" s="8">
        <v>2.98</v>
      </c>
      <c r="R39" s="5">
        <f t="shared" si="6"/>
        <v>248.64999999999998</v>
      </c>
      <c r="S39" s="4">
        <v>241</v>
      </c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  <c r="CG39"/>
      <c r="CH39"/>
      <c r="CI39"/>
      <c r="CJ39"/>
      <c r="CK39"/>
      <c r="CL39"/>
      <c r="CM39"/>
      <c r="CN39"/>
      <c r="CO39"/>
      <c r="CP39"/>
      <c r="CQ39"/>
      <c r="CR39"/>
      <c r="CS39"/>
      <c r="CT39"/>
      <c r="CU39"/>
      <c r="CV39"/>
      <c r="CW39"/>
      <c r="CX39"/>
      <c r="CY39"/>
      <c r="CZ39"/>
      <c r="DA39"/>
      <c r="DB39"/>
      <c r="DC39"/>
      <c r="DD39"/>
      <c r="DE39"/>
      <c r="DF39"/>
      <c r="DG39"/>
      <c r="DH39"/>
      <c r="DI39"/>
      <c r="DJ39"/>
      <c r="DK39"/>
    </row>
    <row r="40" spans="1:115" x14ac:dyDescent="0.3">
      <c r="A40" s="23" t="s">
        <v>38</v>
      </c>
      <c r="B40" s="5">
        <v>19</v>
      </c>
      <c r="C40" s="5">
        <v>19</v>
      </c>
      <c r="D40" s="5">
        <v>18</v>
      </c>
      <c r="E40" s="5">
        <v>25</v>
      </c>
      <c r="F40" s="5">
        <v>20.91</v>
      </c>
      <c r="G40" s="5">
        <v>22.85</v>
      </c>
      <c r="H40" s="5">
        <v>25.62</v>
      </c>
      <c r="I40" s="5">
        <v>24.62</v>
      </c>
      <c r="J40" s="5">
        <v>25.28</v>
      </c>
      <c r="K40" s="5">
        <v>21.77</v>
      </c>
      <c r="L40" s="5">
        <v>28.46</v>
      </c>
      <c r="M40" s="5">
        <v>21.21</v>
      </c>
      <c r="N40" s="5">
        <v>22.6</v>
      </c>
      <c r="O40" s="5"/>
      <c r="P40" s="8">
        <f>SUM(B40:O40)</f>
        <v>294.32000000000005</v>
      </c>
      <c r="Q40" s="8">
        <v>3.68</v>
      </c>
      <c r="R40" s="5">
        <f t="shared" si="6"/>
        <v>298.00000000000006</v>
      </c>
      <c r="S40" s="5">
        <v>1</v>
      </c>
    </row>
    <row r="41" spans="1:115" x14ac:dyDescent="0.3">
      <c r="A41" s="23" t="s">
        <v>39</v>
      </c>
      <c r="B41" s="5">
        <v>130.78</v>
      </c>
      <c r="C41" s="5">
        <v>83.91</v>
      </c>
      <c r="D41" s="5">
        <v>83.26</v>
      </c>
      <c r="E41" s="5">
        <v>83.64</v>
      </c>
      <c r="F41" s="5">
        <v>83.86</v>
      </c>
      <c r="G41" s="5">
        <v>84.95</v>
      </c>
      <c r="H41" s="5">
        <v>85.22</v>
      </c>
      <c r="I41" s="5">
        <v>84.46</v>
      </c>
      <c r="J41" s="5">
        <v>79.23</v>
      </c>
      <c r="K41" s="5"/>
      <c r="L41" s="5"/>
      <c r="M41" s="5"/>
      <c r="N41" s="5"/>
      <c r="O41" s="5"/>
      <c r="P41" s="8">
        <f>SUM(B41:O41)</f>
        <v>799.31000000000006</v>
      </c>
      <c r="Q41" s="8">
        <v>4.6900000000000004</v>
      </c>
      <c r="R41" s="5">
        <f t="shared" si="6"/>
        <v>804.00000000000011</v>
      </c>
      <c r="S41" s="5"/>
    </row>
    <row r="42" spans="1:115" x14ac:dyDescent="0.3">
      <c r="A42" s="23" t="s">
        <v>40</v>
      </c>
      <c r="B42" s="5">
        <v>106.94</v>
      </c>
      <c r="C42" s="5">
        <v>83.84</v>
      </c>
      <c r="D42" s="5">
        <v>83.78</v>
      </c>
      <c r="E42" s="5">
        <v>85.72</v>
      </c>
      <c r="F42" s="5">
        <v>83.87</v>
      </c>
      <c r="G42" s="5">
        <v>87.88</v>
      </c>
      <c r="H42" s="5">
        <v>83.37</v>
      </c>
      <c r="I42" s="5">
        <v>87.3</v>
      </c>
      <c r="J42" s="5">
        <v>81.650000000000006</v>
      </c>
      <c r="K42" s="5"/>
      <c r="L42" s="5"/>
      <c r="M42" s="5"/>
      <c r="N42" s="5"/>
      <c r="O42" s="5"/>
      <c r="P42" s="8">
        <f t="shared" si="7"/>
        <v>784.34999999999991</v>
      </c>
      <c r="Q42" s="8">
        <v>3.36</v>
      </c>
      <c r="R42" s="5">
        <f t="shared" si="6"/>
        <v>787.70999999999992</v>
      </c>
      <c r="S42" s="5"/>
    </row>
    <row r="43" spans="1:115" x14ac:dyDescent="0.3">
      <c r="A43" s="23" t="s">
        <v>61</v>
      </c>
      <c r="B43" s="5">
        <v>38</v>
      </c>
      <c r="C43" s="5">
        <v>29.01</v>
      </c>
      <c r="D43" s="5">
        <v>26.91</v>
      </c>
      <c r="E43" s="5">
        <v>28.35</v>
      </c>
      <c r="F43" s="5">
        <v>21.78</v>
      </c>
      <c r="G43" s="5"/>
      <c r="H43" s="5"/>
      <c r="I43" s="5"/>
      <c r="J43" s="5"/>
      <c r="K43" s="5"/>
      <c r="L43" s="5"/>
      <c r="M43" s="5"/>
      <c r="N43" s="5"/>
      <c r="O43" s="5"/>
      <c r="P43" s="8">
        <f t="shared" ref="P43" si="8">SUM(B43:O43)</f>
        <v>144.05000000000001</v>
      </c>
      <c r="Q43" s="8">
        <v>1.03</v>
      </c>
      <c r="R43" s="5">
        <f t="shared" ref="R43" si="9">SUM(P43:Q43)</f>
        <v>145.08000000000001</v>
      </c>
      <c r="S43" s="5"/>
    </row>
    <row r="44" spans="1:115" x14ac:dyDescent="0.3">
      <c r="A44" s="23" t="s">
        <v>41</v>
      </c>
      <c r="B44" s="5">
        <v>49.9</v>
      </c>
      <c r="C44" s="5">
        <v>49.53</v>
      </c>
      <c r="D44" s="5">
        <v>49.33</v>
      </c>
      <c r="E44" s="5">
        <v>49.72</v>
      </c>
      <c r="F44" s="5">
        <v>45.72</v>
      </c>
      <c r="G44" s="5">
        <v>41.33</v>
      </c>
      <c r="H44" s="5"/>
      <c r="I44" s="5"/>
      <c r="J44" s="5"/>
      <c r="K44" s="5"/>
      <c r="L44" s="5"/>
      <c r="M44" s="5"/>
      <c r="N44" s="5"/>
      <c r="O44" s="5"/>
      <c r="P44" s="8">
        <f t="shared" si="7"/>
        <v>285.52999999999997</v>
      </c>
      <c r="Q44" s="8">
        <v>2.4700000000000002</v>
      </c>
      <c r="R44" s="5">
        <f>SUM(P44:Q44)</f>
        <v>288</v>
      </c>
      <c r="S44" s="5"/>
    </row>
    <row r="45" spans="1:115" x14ac:dyDescent="0.3">
      <c r="A45" s="23" t="s">
        <v>42</v>
      </c>
      <c r="B45" s="5"/>
      <c r="C45" s="5"/>
      <c r="D45" s="5"/>
      <c r="E45" s="5"/>
      <c r="F45" s="5"/>
      <c r="G45" s="5"/>
      <c r="H45" s="5"/>
      <c r="I45" s="5"/>
      <c r="J45" s="5"/>
      <c r="K45" s="5">
        <v>199.4</v>
      </c>
      <c r="L45" s="5">
        <v>142.04</v>
      </c>
      <c r="M45" s="5">
        <v>130.57</v>
      </c>
      <c r="N45" s="5">
        <v>131.44</v>
      </c>
      <c r="O45" s="5"/>
      <c r="P45" s="8">
        <f t="shared" si="7"/>
        <v>603.45000000000005</v>
      </c>
      <c r="Q45" s="8">
        <v>4.1900000000000004</v>
      </c>
      <c r="R45" s="5">
        <f>SUM(P45:Q45)</f>
        <v>607.6400000000001</v>
      </c>
      <c r="S45" s="5"/>
    </row>
    <row r="46" spans="1:115" s="34" customFormat="1" x14ac:dyDescent="0.3">
      <c r="A46" s="23" t="s">
        <v>43</v>
      </c>
      <c r="B46" s="5">
        <v>24</v>
      </c>
      <c r="C46" s="5">
        <v>22</v>
      </c>
      <c r="D46" s="5">
        <v>23</v>
      </c>
      <c r="E46" s="5">
        <v>19</v>
      </c>
      <c r="F46" s="5">
        <v>21</v>
      </c>
      <c r="G46" s="5">
        <v>22</v>
      </c>
      <c r="H46" s="5">
        <v>24</v>
      </c>
      <c r="I46" s="5">
        <v>30</v>
      </c>
      <c r="J46" s="5">
        <v>19</v>
      </c>
      <c r="K46" s="5">
        <v>24</v>
      </c>
      <c r="L46" s="5">
        <v>16</v>
      </c>
      <c r="M46" s="5">
        <v>18.5</v>
      </c>
      <c r="N46" s="5">
        <v>11</v>
      </c>
      <c r="O46" s="5"/>
      <c r="P46" s="8">
        <f>SUM(B46:O46)</f>
        <v>273.5</v>
      </c>
      <c r="Q46" s="8">
        <v>0</v>
      </c>
      <c r="R46" s="5">
        <f t="shared" si="6"/>
        <v>273.5</v>
      </c>
      <c r="S46" s="5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  <c r="CG46"/>
      <c r="CH46"/>
      <c r="CI46"/>
      <c r="CJ46"/>
      <c r="CK46"/>
      <c r="CL46"/>
      <c r="CM46"/>
      <c r="CN46"/>
      <c r="CO46"/>
      <c r="CP46"/>
      <c r="CQ46"/>
      <c r="CR46"/>
      <c r="CS46"/>
      <c r="CT46"/>
      <c r="CU46"/>
      <c r="CV46"/>
      <c r="CW46"/>
      <c r="CX46"/>
      <c r="CY46"/>
      <c r="CZ46"/>
      <c r="DA46"/>
      <c r="DB46"/>
      <c r="DC46"/>
      <c r="DD46"/>
      <c r="DE46"/>
      <c r="DF46"/>
      <c r="DG46"/>
      <c r="DH46"/>
      <c r="DI46"/>
      <c r="DJ46"/>
      <c r="DK46"/>
    </row>
    <row r="47" spans="1:115" x14ac:dyDescent="0.3">
      <c r="A47" s="23" t="s">
        <v>44</v>
      </c>
      <c r="B47" s="5">
        <v>77.5</v>
      </c>
      <c r="C47" s="5">
        <v>57.9</v>
      </c>
      <c r="D47" s="5">
        <v>58.19</v>
      </c>
      <c r="E47" s="5">
        <v>49.73</v>
      </c>
      <c r="F47" s="5">
        <v>42.39</v>
      </c>
      <c r="G47" s="5">
        <v>28.77</v>
      </c>
      <c r="H47" s="5">
        <v>26.98</v>
      </c>
      <c r="I47" s="5">
        <v>30.3</v>
      </c>
      <c r="J47" s="5">
        <v>26.92</v>
      </c>
      <c r="K47" s="5"/>
      <c r="L47" s="5"/>
      <c r="M47" s="5"/>
      <c r="N47" s="5"/>
      <c r="O47" s="5"/>
      <c r="P47" s="8">
        <f t="shared" si="7"/>
        <v>398.68</v>
      </c>
      <c r="Q47" s="8">
        <v>3.82</v>
      </c>
      <c r="R47" s="5">
        <f t="shared" si="6"/>
        <v>402.5</v>
      </c>
      <c r="S47" s="5"/>
    </row>
    <row r="48" spans="1:115" s="34" customFormat="1" x14ac:dyDescent="0.3">
      <c r="A48" s="23" t="s">
        <v>45</v>
      </c>
      <c r="B48" s="5"/>
      <c r="C48" s="5"/>
      <c r="D48" s="5"/>
      <c r="E48" s="5"/>
      <c r="F48" s="5">
        <v>1</v>
      </c>
      <c r="G48" s="5">
        <v>3</v>
      </c>
      <c r="H48" s="5">
        <v>12.24</v>
      </c>
      <c r="I48" s="5">
        <v>28.74</v>
      </c>
      <c r="J48" s="5">
        <v>48.41</v>
      </c>
      <c r="K48" s="5">
        <v>166.21</v>
      </c>
      <c r="L48" s="5">
        <v>78.349999999999994</v>
      </c>
      <c r="M48" s="5">
        <v>42.8</v>
      </c>
      <c r="N48" s="5">
        <v>21.48</v>
      </c>
      <c r="O48" s="5"/>
      <c r="P48" s="8">
        <f t="shared" si="7"/>
        <v>402.23000000000008</v>
      </c>
      <c r="Q48" s="8">
        <v>0</v>
      </c>
      <c r="R48" s="5">
        <f t="shared" si="6"/>
        <v>402.23000000000008</v>
      </c>
      <c r="S48" s="5">
        <v>400.4</v>
      </c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  <c r="CG48"/>
      <c r="CH48"/>
      <c r="CI48"/>
      <c r="CJ48"/>
      <c r="CK48"/>
      <c r="CL48"/>
      <c r="CM48"/>
      <c r="CN48"/>
      <c r="CO48"/>
      <c r="CP48"/>
      <c r="CQ48"/>
      <c r="CR48"/>
      <c r="CS48"/>
      <c r="CT48"/>
      <c r="CU48"/>
      <c r="CV48"/>
      <c r="CW48"/>
      <c r="CX48"/>
      <c r="CY48"/>
      <c r="CZ48"/>
      <c r="DA48"/>
      <c r="DB48"/>
      <c r="DC48"/>
      <c r="DD48"/>
      <c r="DE48"/>
      <c r="DF48"/>
      <c r="DG48"/>
      <c r="DH48"/>
      <c r="DI48"/>
      <c r="DJ48"/>
      <c r="DK48"/>
    </row>
    <row r="49" spans="1:115" s="34" customFormat="1" x14ac:dyDescent="0.3">
      <c r="A49" s="23" t="s">
        <v>46</v>
      </c>
      <c r="B49" s="5">
        <v>37</v>
      </c>
      <c r="C49" s="5">
        <v>45</v>
      </c>
      <c r="D49" s="5">
        <v>37.79</v>
      </c>
      <c r="E49" s="5">
        <v>36.729999999999997</v>
      </c>
      <c r="F49" s="5">
        <v>46.68</v>
      </c>
      <c r="G49" s="5">
        <v>31.94</v>
      </c>
      <c r="H49" s="5">
        <v>38.32</v>
      </c>
      <c r="I49" s="5">
        <v>34.76</v>
      </c>
      <c r="J49" s="5">
        <v>24.7</v>
      </c>
      <c r="K49" s="5"/>
      <c r="L49" s="5"/>
      <c r="M49" s="5"/>
      <c r="N49" s="5"/>
      <c r="O49" s="5"/>
      <c r="P49" s="8">
        <f t="shared" si="7"/>
        <v>332.91999999999996</v>
      </c>
      <c r="Q49" s="8">
        <v>2.08</v>
      </c>
      <c r="R49" s="5">
        <f t="shared" si="6"/>
        <v>334.99999999999994</v>
      </c>
      <c r="S49" s="5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  <c r="CG49"/>
      <c r="CH49"/>
      <c r="CI49"/>
      <c r="CJ49"/>
      <c r="CK49"/>
      <c r="CL49"/>
      <c r="CM49"/>
      <c r="CN49"/>
      <c r="CO49"/>
      <c r="CP49"/>
      <c r="CQ49"/>
      <c r="CR49"/>
      <c r="CS49"/>
      <c r="CT49"/>
      <c r="CU49"/>
      <c r="CV49"/>
      <c r="CW49"/>
      <c r="CX49"/>
      <c r="CY49"/>
      <c r="CZ49"/>
      <c r="DA49"/>
      <c r="DB49"/>
      <c r="DC49"/>
      <c r="DD49"/>
      <c r="DE49"/>
      <c r="DF49"/>
      <c r="DG49"/>
      <c r="DH49"/>
      <c r="DI49"/>
      <c r="DJ49"/>
      <c r="DK49"/>
    </row>
    <row r="50" spans="1:115" s="34" customFormat="1" x14ac:dyDescent="0.3">
      <c r="A50" s="23" t="s">
        <v>47</v>
      </c>
      <c r="B50" s="5"/>
      <c r="C50" s="5"/>
      <c r="D50" s="5"/>
      <c r="E50" s="5"/>
      <c r="F50" s="5"/>
      <c r="G50" s="5"/>
      <c r="H50" s="5"/>
      <c r="I50" s="5"/>
      <c r="J50" s="5"/>
      <c r="K50" s="5">
        <v>11.1</v>
      </c>
      <c r="L50" s="5">
        <v>36.6</v>
      </c>
      <c r="M50" s="5">
        <v>45.39</v>
      </c>
      <c r="N50" s="5">
        <v>30.63</v>
      </c>
      <c r="O50" s="5"/>
      <c r="P50" s="8">
        <f t="shared" si="7"/>
        <v>123.72</v>
      </c>
      <c r="Q50" s="8">
        <v>0.83</v>
      </c>
      <c r="R50" s="5">
        <f t="shared" si="6"/>
        <v>124.55</v>
      </c>
      <c r="S50" s="5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  <c r="CG50"/>
      <c r="CH50"/>
      <c r="CI50"/>
      <c r="CJ50"/>
      <c r="CK50"/>
      <c r="CL50"/>
      <c r="CM50"/>
      <c r="CN50"/>
      <c r="CO50"/>
      <c r="CP50"/>
      <c r="CQ50"/>
      <c r="CR50"/>
      <c r="CS50"/>
      <c r="CT50"/>
      <c r="CU50"/>
      <c r="CV50"/>
      <c r="CW50"/>
      <c r="CX50"/>
      <c r="CY50"/>
      <c r="CZ50"/>
      <c r="DA50"/>
      <c r="DB50"/>
      <c r="DC50"/>
      <c r="DD50"/>
      <c r="DE50"/>
      <c r="DF50"/>
      <c r="DG50"/>
      <c r="DH50"/>
      <c r="DI50"/>
      <c r="DJ50"/>
      <c r="DK50"/>
    </row>
    <row r="51" spans="1:115" s="34" customFormat="1" x14ac:dyDescent="0.3">
      <c r="A51" s="23" t="s">
        <v>60</v>
      </c>
      <c r="B51" s="5">
        <v>42</v>
      </c>
      <c r="C51" s="5">
        <v>61.57</v>
      </c>
      <c r="D51" s="5">
        <v>69.42</v>
      </c>
      <c r="E51" s="5">
        <v>69.53</v>
      </c>
      <c r="F51" s="5">
        <v>76.569999999999993</v>
      </c>
      <c r="G51" s="5">
        <v>115.75</v>
      </c>
      <c r="H51" s="5">
        <v>76.38</v>
      </c>
      <c r="I51" s="5">
        <v>109.75</v>
      </c>
      <c r="J51" s="5">
        <v>109.14</v>
      </c>
      <c r="K51" s="5">
        <v>143.6</v>
      </c>
      <c r="L51" s="5">
        <v>83.82</v>
      </c>
      <c r="M51" s="5">
        <v>62.61</v>
      </c>
      <c r="N51" s="5">
        <v>53.67</v>
      </c>
      <c r="O51" s="5"/>
      <c r="P51" s="8">
        <f t="shared" si="7"/>
        <v>1073.81</v>
      </c>
      <c r="Q51" s="8">
        <v>21.11</v>
      </c>
      <c r="R51" s="5">
        <f t="shared" si="6"/>
        <v>1094.9199999999998</v>
      </c>
      <c r="S51" s="5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  <c r="CG51"/>
      <c r="CH51"/>
      <c r="CI51"/>
      <c r="CJ51"/>
      <c r="CK51"/>
      <c r="CL51"/>
      <c r="CM51"/>
      <c r="CN51"/>
      <c r="CO51"/>
      <c r="CP51"/>
      <c r="CQ51"/>
      <c r="CR51"/>
      <c r="CS51"/>
      <c r="CT51"/>
      <c r="CU51"/>
      <c r="CV51"/>
      <c r="CW51"/>
      <c r="CX51"/>
      <c r="CY51"/>
      <c r="CZ51"/>
      <c r="DA51"/>
      <c r="DB51"/>
      <c r="DC51"/>
      <c r="DD51"/>
      <c r="DE51"/>
      <c r="DF51"/>
      <c r="DG51"/>
      <c r="DH51"/>
      <c r="DI51"/>
      <c r="DJ51"/>
      <c r="DK51"/>
    </row>
    <row r="52" spans="1:115" x14ac:dyDescent="0.3">
      <c r="A52" s="23" t="s">
        <v>48</v>
      </c>
      <c r="B52" s="5">
        <v>71.62</v>
      </c>
      <c r="C52" s="5">
        <v>54.17</v>
      </c>
      <c r="D52" s="5">
        <v>73.239999999999995</v>
      </c>
      <c r="E52" s="5">
        <v>49.69</v>
      </c>
      <c r="F52" s="5">
        <v>48.73</v>
      </c>
      <c r="G52" s="5">
        <v>53.48</v>
      </c>
      <c r="H52" s="5">
        <v>53.04</v>
      </c>
      <c r="I52" s="5">
        <v>48.09</v>
      </c>
      <c r="J52" s="5">
        <v>49.41</v>
      </c>
      <c r="K52" s="5"/>
      <c r="L52" s="5"/>
      <c r="M52" s="5"/>
      <c r="N52" s="5"/>
      <c r="O52" s="5"/>
      <c r="P52" s="8">
        <f t="shared" si="7"/>
        <v>501.47</v>
      </c>
      <c r="Q52" s="8">
        <v>6.53</v>
      </c>
      <c r="R52" s="5">
        <f t="shared" si="6"/>
        <v>508</v>
      </c>
      <c r="S52" s="5"/>
    </row>
    <row r="53" spans="1:115" s="34" customFormat="1" x14ac:dyDescent="0.3">
      <c r="A53" s="23" t="s">
        <v>49</v>
      </c>
      <c r="B53" s="5">
        <v>32.94</v>
      </c>
      <c r="C53" s="5">
        <v>33</v>
      </c>
      <c r="D53" s="5">
        <v>24.9</v>
      </c>
      <c r="E53" s="5">
        <v>18.329999999999998</v>
      </c>
      <c r="F53" s="5">
        <v>31.55</v>
      </c>
      <c r="G53" s="5">
        <v>28.47</v>
      </c>
      <c r="H53" s="5">
        <v>36.74</v>
      </c>
      <c r="I53" s="5">
        <v>35.229999999999997</v>
      </c>
      <c r="J53" s="5">
        <v>26.66</v>
      </c>
      <c r="K53" s="5"/>
      <c r="L53" s="5"/>
      <c r="M53" s="5"/>
      <c r="N53" s="5"/>
      <c r="O53" s="5"/>
      <c r="P53" s="8">
        <f t="shared" si="7"/>
        <v>267.82</v>
      </c>
      <c r="Q53" s="8">
        <v>8.06</v>
      </c>
      <c r="R53" s="5">
        <f t="shared" si="6"/>
        <v>275.88</v>
      </c>
      <c r="S53" s="5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  <c r="CG53"/>
      <c r="CH53"/>
      <c r="CI53"/>
      <c r="CJ53"/>
      <c r="CK53"/>
      <c r="CL53"/>
      <c r="CM53"/>
      <c r="CN53"/>
      <c r="CO53"/>
      <c r="CP53"/>
      <c r="CQ53"/>
      <c r="CR53"/>
      <c r="CS53"/>
      <c r="CT53"/>
      <c r="CU53"/>
      <c r="CV53"/>
      <c r="CW53"/>
      <c r="CX53"/>
      <c r="CY53"/>
      <c r="CZ53"/>
      <c r="DA53"/>
      <c r="DB53"/>
      <c r="DC53"/>
      <c r="DD53"/>
      <c r="DE53"/>
      <c r="DF53"/>
      <c r="DG53"/>
      <c r="DH53"/>
      <c r="DI53"/>
      <c r="DJ53"/>
      <c r="DK53"/>
    </row>
    <row r="54" spans="1:115" x14ac:dyDescent="0.3">
      <c r="A54" s="23" t="s">
        <v>50</v>
      </c>
      <c r="B54" s="5">
        <v>107.94</v>
      </c>
      <c r="C54" s="5">
        <v>83.72</v>
      </c>
      <c r="D54" s="5">
        <v>87.74</v>
      </c>
      <c r="E54" s="5">
        <v>80.709999999999994</v>
      </c>
      <c r="F54" s="5">
        <v>84.88</v>
      </c>
      <c r="G54" s="5">
        <v>84.86</v>
      </c>
      <c r="H54" s="5">
        <v>82.06</v>
      </c>
      <c r="I54" s="5">
        <v>82.94</v>
      </c>
      <c r="J54" s="5">
        <v>69.44</v>
      </c>
      <c r="K54" s="5"/>
      <c r="L54" s="5"/>
      <c r="M54" s="5"/>
      <c r="N54" s="5"/>
      <c r="O54" s="5"/>
      <c r="P54" s="8">
        <f t="shared" si="7"/>
        <v>764.29</v>
      </c>
      <c r="Q54" s="8">
        <v>3.71</v>
      </c>
      <c r="R54" s="5">
        <f>SUM(P54:Q54)</f>
        <v>768</v>
      </c>
      <c r="S54" s="5"/>
    </row>
    <row r="55" spans="1:115" s="34" customFormat="1" x14ac:dyDescent="0.3">
      <c r="A55" s="23" t="s">
        <v>51</v>
      </c>
      <c r="B55" s="5">
        <v>65.92</v>
      </c>
      <c r="C55" s="5">
        <v>68.59</v>
      </c>
      <c r="D55" s="5">
        <v>65.27</v>
      </c>
      <c r="E55" s="5">
        <v>67.77</v>
      </c>
      <c r="F55" s="5">
        <v>70.430000000000007</v>
      </c>
      <c r="G55" s="5">
        <v>63.91</v>
      </c>
      <c r="H55" s="5">
        <v>72.95</v>
      </c>
      <c r="I55" s="5">
        <v>69.23</v>
      </c>
      <c r="J55" s="5">
        <v>75.37</v>
      </c>
      <c r="K55" s="5"/>
      <c r="L55" s="5"/>
      <c r="M55" s="5"/>
      <c r="N55" s="5"/>
      <c r="O55" s="5"/>
      <c r="P55" s="8">
        <f t="shared" si="7"/>
        <v>619.43999999999994</v>
      </c>
      <c r="Q55" s="8">
        <v>6.12</v>
      </c>
      <c r="R55" s="5">
        <f>SUM(P55:Q55)</f>
        <v>625.55999999999995</v>
      </c>
      <c r="S55" s="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  <c r="CG55"/>
      <c r="CH55"/>
      <c r="CI55"/>
      <c r="CJ55"/>
      <c r="CK55"/>
      <c r="CL55"/>
      <c r="CM55"/>
      <c r="CN55"/>
      <c r="CO55"/>
      <c r="CP55"/>
      <c r="CQ55"/>
      <c r="CR55"/>
      <c r="CS55"/>
      <c r="CT55"/>
      <c r="CU55"/>
      <c r="CV55"/>
      <c r="CW55"/>
      <c r="CX55"/>
      <c r="CY55"/>
      <c r="CZ55"/>
      <c r="DA55"/>
      <c r="DB55"/>
      <c r="DC55"/>
      <c r="DD55"/>
      <c r="DE55"/>
      <c r="DF55"/>
      <c r="DG55"/>
      <c r="DH55"/>
      <c r="DI55"/>
      <c r="DJ55"/>
      <c r="DK55"/>
    </row>
    <row r="56" spans="1:115" x14ac:dyDescent="0.3">
      <c r="A56" s="23" t="s">
        <v>52</v>
      </c>
      <c r="B56" s="5">
        <v>108.94</v>
      </c>
      <c r="C56" s="5">
        <v>82.82</v>
      </c>
      <c r="D56" s="5">
        <v>81.290000000000006</v>
      </c>
      <c r="E56" s="5">
        <v>80.650000000000006</v>
      </c>
      <c r="F56" s="5">
        <v>72.52</v>
      </c>
      <c r="G56" s="5">
        <v>72.510000000000005</v>
      </c>
      <c r="H56" s="5">
        <v>72.400000000000006</v>
      </c>
      <c r="I56" s="5">
        <v>71.86</v>
      </c>
      <c r="J56" s="5">
        <v>68.94</v>
      </c>
      <c r="K56" s="5"/>
      <c r="L56" s="5"/>
      <c r="M56" s="5"/>
      <c r="N56" s="5"/>
      <c r="O56" s="5"/>
      <c r="P56" s="8">
        <f>SUM(B56:O56)</f>
        <v>711.93000000000006</v>
      </c>
      <c r="Q56" s="8">
        <v>3.07</v>
      </c>
      <c r="R56" s="5">
        <f t="shared" si="6"/>
        <v>715.00000000000011</v>
      </c>
      <c r="S56" s="5"/>
    </row>
    <row r="57" spans="1:115" s="34" customFormat="1" x14ac:dyDescent="0.3">
      <c r="A57" s="23" t="s">
        <v>53</v>
      </c>
      <c r="B57" s="5"/>
      <c r="C57" s="5"/>
      <c r="D57" s="5"/>
      <c r="E57" s="5"/>
      <c r="F57" s="5"/>
      <c r="G57" s="5"/>
      <c r="H57" s="5"/>
      <c r="I57" s="5"/>
      <c r="J57" s="5"/>
      <c r="K57" s="5">
        <v>60.12</v>
      </c>
      <c r="L57" s="5">
        <v>65.959999999999994</v>
      </c>
      <c r="M57" s="5">
        <v>45.57</v>
      </c>
      <c r="N57" s="5">
        <v>53.2</v>
      </c>
      <c r="O57" s="5"/>
      <c r="P57" s="8">
        <f t="shared" si="7"/>
        <v>224.84999999999997</v>
      </c>
      <c r="Q57" s="8">
        <v>2.5099999999999998</v>
      </c>
      <c r="R57" s="5">
        <f t="shared" si="6"/>
        <v>227.35999999999996</v>
      </c>
      <c r="S57" s="5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  <c r="CG57"/>
      <c r="CH57"/>
      <c r="CI57"/>
      <c r="CJ57"/>
      <c r="CK57"/>
      <c r="CL57"/>
      <c r="CM57"/>
      <c r="CN57"/>
      <c r="CO57"/>
      <c r="CP57"/>
      <c r="CQ57"/>
      <c r="CR57"/>
      <c r="CS57"/>
      <c r="CT57"/>
      <c r="CU57"/>
      <c r="CV57"/>
      <c r="CW57"/>
      <c r="CX57"/>
      <c r="CY57"/>
      <c r="CZ57"/>
      <c r="DA57"/>
      <c r="DB57"/>
      <c r="DC57"/>
      <c r="DD57"/>
      <c r="DE57"/>
      <c r="DF57"/>
      <c r="DG57"/>
      <c r="DH57"/>
      <c r="DI57"/>
      <c r="DJ57"/>
      <c r="DK57"/>
    </row>
    <row r="58" spans="1:115" x14ac:dyDescent="0.3">
      <c r="A58" s="23" t="s">
        <v>54</v>
      </c>
      <c r="B58" s="5">
        <v>85</v>
      </c>
      <c r="C58" s="5">
        <v>54</v>
      </c>
      <c r="D58" s="5">
        <v>60.57</v>
      </c>
      <c r="E58" s="5">
        <v>42.42</v>
      </c>
      <c r="F58" s="5">
        <v>48.81</v>
      </c>
      <c r="G58" s="5">
        <v>59.46</v>
      </c>
      <c r="H58" s="5">
        <v>52.52</v>
      </c>
      <c r="I58" s="5">
        <v>49.69</v>
      </c>
      <c r="J58" s="5">
        <v>52.61</v>
      </c>
      <c r="K58" s="5">
        <v>37.85</v>
      </c>
      <c r="L58" s="5">
        <v>32.450000000000003</v>
      </c>
      <c r="M58" s="5">
        <v>34</v>
      </c>
      <c r="N58" s="5">
        <v>26.35</v>
      </c>
      <c r="O58" s="5"/>
      <c r="P58" s="8">
        <f t="shared" si="7"/>
        <v>635.73</v>
      </c>
      <c r="Q58" s="8">
        <v>3.17</v>
      </c>
      <c r="R58" s="5">
        <f t="shared" si="6"/>
        <v>638.9</v>
      </c>
      <c r="S58" s="5"/>
    </row>
    <row r="59" spans="1:115" s="34" customFormat="1" x14ac:dyDescent="0.3">
      <c r="A59" s="23" t="s">
        <v>55</v>
      </c>
      <c r="B59" s="5"/>
      <c r="C59" s="5"/>
      <c r="D59" s="5"/>
      <c r="E59" s="5"/>
      <c r="F59" s="5"/>
      <c r="G59" s="5"/>
      <c r="H59" s="5"/>
      <c r="I59" s="5"/>
      <c r="J59" s="5"/>
      <c r="K59" s="5">
        <v>142.61000000000001</v>
      </c>
      <c r="L59" s="5">
        <v>148.69</v>
      </c>
      <c r="M59" s="5">
        <v>142.02000000000001</v>
      </c>
      <c r="N59" s="5">
        <v>148.97</v>
      </c>
      <c r="O59" s="5"/>
      <c r="P59" s="8">
        <f t="shared" si="7"/>
        <v>582.29000000000008</v>
      </c>
      <c r="Q59" s="8">
        <v>0.32</v>
      </c>
      <c r="R59" s="5">
        <f t="shared" si="6"/>
        <v>582.61000000000013</v>
      </c>
      <c r="S59" s="5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  <c r="CG59"/>
      <c r="CH59"/>
      <c r="CI59"/>
      <c r="CJ59"/>
      <c r="CK59"/>
      <c r="CL59"/>
      <c r="CM59"/>
      <c r="CN59"/>
      <c r="CO59"/>
      <c r="CP59"/>
      <c r="CQ59"/>
      <c r="CR59"/>
      <c r="CS59"/>
      <c r="CT59"/>
      <c r="CU59"/>
      <c r="CV59"/>
      <c r="CW59"/>
      <c r="CX59"/>
      <c r="CY59"/>
      <c r="CZ59"/>
      <c r="DA59"/>
      <c r="DB59"/>
      <c r="DC59"/>
      <c r="DD59"/>
      <c r="DE59"/>
      <c r="DF59"/>
      <c r="DG59"/>
      <c r="DH59"/>
      <c r="DI59"/>
      <c r="DJ59"/>
      <c r="DK59"/>
    </row>
    <row r="60" spans="1:115" x14ac:dyDescent="0.3">
      <c r="A60" s="23" t="s">
        <v>56</v>
      </c>
      <c r="B60" s="5">
        <v>53</v>
      </c>
      <c r="C60" s="5">
        <v>36.86</v>
      </c>
      <c r="D60" s="5">
        <v>33.840000000000003</v>
      </c>
      <c r="E60" s="5">
        <v>41.41</v>
      </c>
      <c r="F60" s="5">
        <v>41.34</v>
      </c>
      <c r="G60" s="5">
        <v>25.76</v>
      </c>
      <c r="H60" s="5">
        <v>28.75</v>
      </c>
      <c r="I60" s="5"/>
      <c r="J60" s="5"/>
      <c r="K60" s="5"/>
      <c r="L60" s="5"/>
      <c r="M60" s="5"/>
      <c r="N60" s="5"/>
      <c r="O60" s="5"/>
      <c r="P60" s="8">
        <f t="shared" si="7"/>
        <v>260.96000000000004</v>
      </c>
      <c r="Q60" s="8">
        <v>2.04</v>
      </c>
      <c r="R60" s="5">
        <f t="shared" si="6"/>
        <v>263.00000000000006</v>
      </c>
      <c r="S60" s="5"/>
    </row>
    <row r="61" spans="1:115" x14ac:dyDescent="0.3">
      <c r="A61" s="29" t="s">
        <v>6</v>
      </c>
      <c r="B61" s="9">
        <f t="shared" ref="B61:S61" si="10">SUM(B37:B60)</f>
        <v>1162.3599999999999</v>
      </c>
      <c r="C61" s="9">
        <f t="shared" si="10"/>
        <v>964.62</v>
      </c>
      <c r="D61" s="9">
        <f t="shared" si="10"/>
        <v>977.31000000000006</v>
      </c>
      <c r="E61" s="9">
        <f t="shared" si="10"/>
        <v>933.8900000000001</v>
      </c>
      <c r="F61" s="9">
        <f t="shared" si="10"/>
        <v>940.67</v>
      </c>
      <c r="G61" s="9">
        <f t="shared" si="10"/>
        <v>930.74</v>
      </c>
      <c r="H61" s="9">
        <f t="shared" si="10"/>
        <v>866.98000000000013</v>
      </c>
      <c r="I61" s="9">
        <f t="shared" si="10"/>
        <v>868.43000000000006</v>
      </c>
      <c r="J61" s="9">
        <f t="shared" si="10"/>
        <v>841.12</v>
      </c>
      <c r="K61" s="9">
        <f t="shared" si="10"/>
        <v>911.19</v>
      </c>
      <c r="L61" s="9">
        <f t="shared" si="10"/>
        <v>710.79</v>
      </c>
      <c r="M61" s="9">
        <f t="shared" si="10"/>
        <v>611.73</v>
      </c>
      <c r="N61" s="9">
        <f t="shared" si="10"/>
        <v>541.52</v>
      </c>
      <c r="O61" s="9">
        <f t="shared" si="10"/>
        <v>0</v>
      </c>
      <c r="P61" s="10">
        <f t="shared" si="10"/>
        <v>11261.350000000002</v>
      </c>
      <c r="Q61" s="10">
        <f t="shared" si="10"/>
        <v>89.74</v>
      </c>
      <c r="R61" s="9">
        <f>SUM(R37:R60)</f>
        <v>11351.09</v>
      </c>
      <c r="S61" s="35">
        <f t="shared" si="10"/>
        <v>642.4</v>
      </c>
    </row>
    <row r="62" spans="1:115" x14ac:dyDescent="0.3">
      <c r="A62" s="4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</row>
    <row r="63" spans="1:115" x14ac:dyDescent="0.3">
      <c r="A63" s="4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</row>
    <row r="64" spans="1:115" x14ac:dyDescent="0.3">
      <c r="A64" s="36" t="s">
        <v>57</v>
      </c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  <c r="P64" s="9">
        <v>0</v>
      </c>
      <c r="Q64" s="9">
        <v>772.95</v>
      </c>
      <c r="R64" s="9">
        <f>SUM(P64:Q64)</f>
        <v>772.95</v>
      </c>
    </row>
    <row r="65" spans="1:19" x14ac:dyDescent="0.3">
      <c r="A65" s="37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</row>
    <row r="66" spans="1:19" ht="21.75" customHeight="1" thickBot="1" x14ac:dyDescent="0.35">
      <c r="A66" s="41" t="s">
        <v>58</v>
      </c>
      <c r="B66" s="42">
        <f t="shared" ref="B66:O66" si="11">B29+B61</f>
        <v>8189.44</v>
      </c>
      <c r="C66" s="42">
        <f t="shared" si="11"/>
        <v>7159.2</v>
      </c>
      <c r="D66" s="42">
        <f t="shared" si="11"/>
        <v>7306.6600000000008</v>
      </c>
      <c r="E66" s="42">
        <f t="shared" si="11"/>
        <v>7423.0400000000009</v>
      </c>
      <c r="F66" s="42">
        <f t="shared" si="11"/>
        <v>7380.87</v>
      </c>
      <c r="G66" s="42">
        <f t="shared" si="11"/>
        <v>7400.8099999999995</v>
      </c>
      <c r="H66" s="42">
        <f t="shared" si="11"/>
        <v>7451.0199999999986</v>
      </c>
      <c r="I66" s="42">
        <f t="shared" si="11"/>
        <v>7323.8900000000012</v>
      </c>
      <c r="J66" s="42">
        <f t="shared" si="11"/>
        <v>7163.2599999999984</v>
      </c>
      <c r="K66" s="42">
        <f t="shared" si="11"/>
        <v>7502.66</v>
      </c>
      <c r="L66" s="42">
        <f t="shared" si="11"/>
        <v>7487.2300000000014</v>
      </c>
      <c r="M66" s="42">
        <f t="shared" si="11"/>
        <v>7036.23</v>
      </c>
      <c r="N66" s="42">
        <f t="shared" si="11"/>
        <v>7302.9500000000007</v>
      </c>
      <c r="O66" s="42">
        <f t="shared" si="11"/>
        <v>0.93</v>
      </c>
      <c r="P66" s="43">
        <f>P29+P61+P64</f>
        <v>96128.190000000017</v>
      </c>
      <c r="Q66" s="43">
        <f>Q29+Q61+Q64</f>
        <v>3546.2699999999995</v>
      </c>
      <c r="R66" s="43">
        <f>R29+R61+R64</f>
        <v>99674.459999999992</v>
      </c>
      <c r="S66" s="38">
        <f>SUM(S29,S61)</f>
        <v>1994.9100000000003</v>
      </c>
    </row>
    <row r="67" spans="1:19" ht="15" thickTop="1" x14ac:dyDescent="0.3"/>
    <row r="68" spans="1:19" x14ac:dyDescent="0.3">
      <c r="A68" s="4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40"/>
      <c r="O68" s="40"/>
      <c r="P68" s="40"/>
      <c r="Q68" s="13"/>
      <c r="R68" s="13" t="s">
        <v>63</v>
      </c>
    </row>
    <row r="69" spans="1:19" x14ac:dyDescent="0.3">
      <c r="B69" s="11"/>
      <c r="C69" s="11"/>
      <c r="E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</row>
    <row r="70" spans="1:19" x14ac:dyDescent="0.3">
      <c r="A70" s="4"/>
      <c r="B70" s="12"/>
      <c r="C70" s="12"/>
      <c r="D70" s="39"/>
      <c r="E70" s="5"/>
      <c r="F70" s="5"/>
      <c r="G70" s="5"/>
      <c r="H70" s="5"/>
      <c r="I70" s="5"/>
      <c r="J70" s="5"/>
      <c r="K70" s="5"/>
      <c r="L70" s="5"/>
      <c r="M70" s="5"/>
    </row>
    <row r="71" spans="1:19" x14ac:dyDescent="0.3">
      <c r="A71" s="4"/>
      <c r="B71" s="12"/>
      <c r="C71" s="12"/>
      <c r="D71" s="39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32"/>
    </row>
    <row r="72" spans="1:19" x14ac:dyDescent="0.3">
      <c r="F72" s="5"/>
      <c r="G72" s="5"/>
      <c r="H72" s="5"/>
      <c r="I72" s="5"/>
      <c r="J72" s="5"/>
      <c r="K72" s="5"/>
      <c r="L72" s="5"/>
    </row>
  </sheetData>
  <sheetProtection algorithmName="SHA-512" hashValue="+eaozCmSLOkIu2f3HhuU2FboJzKYG4Pc3b9aNKK5AM4jWlnaX5XO3JcKpTEl+faM7c+NYe1p0a0Drxp+1SDKtg==" saltValue="K4ItyN4zcM2ab+sC+YN+8g==" spinCount="100000" sheet="1" objects="1" scenarios="1"/>
  <conditionalFormatting sqref="A37:R60">
    <cfRule type="expression" dxfId="0" priority="1">
      <formula>MOD(ROW(),2)=0</formula>
    </cfRule>
  </conditionalFormatting>
  <pageMargins left="0.25" right="0" top="0.75" bottom="0.25" header="0.3" footer="0.3"/>
  <pageSetup scale="87" fitToHeight="0" orientation="landscape" r:id="rId1"/>
  <rowBreaks count="1" manualBreakCount="1">
    <brk id="34" max="17" man="1"/>
  </rowBreaks>
  <ignoredErrors>
    <ignoredError sqref="C29:N29 C61:N61" formulaRange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09c04866-85cb-44b8-bcde-3bbcbe4bcb20" xsi:nil="true"/>
    <lcf76f155ced4ddcb4097134ff3c332f xmlns="c00c62b6-fbfc-4c9c-86a3-28eadb6312f9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54E77A166E01441A75B01B75B38D705" ma:contentTypeVersion="13" ma:contentTypeDescription="Create a new document." ma:contentTypeScope="" ma:versionID="9fdf84bb6327a962ce23459db32461f8">
  <xsd:schema xmlns:xsd="http://www.w3.org/2001/XMLSchema" xmlns:xs="http://www.w3.org/2001/XMLSchema" xmlns:p="http://schemas.microsoft.com/office/2006/metadata/properties" xmlns:ns2="c00c62b6-fbfc-4c9c-86a3-28eadb6312f9" xmlns:ns3="09c04866-85cb-44b8-bcde-3bbcbe4bcb20" targetNamespace="http://schemas.microsoft.com/office/2006/metadata/properties" ma:root="true" ma:fieldsID="bf9236587db0db1a5084cba84ad14e75" ns2:_="" ns3:_="">
    <xsd:import namespace="c00c62b6-fbfc-4c9c-86a3-28eadb6312f9"/>
    <xsd:import namespace="09c04866-85cb-44b8-bcde-3bbcbe4bcb2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SearchPropertie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00c62b6-fbfc-4c9c-86a3-28eadb6312f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a62f7c49-0e59-4a66-b255-37388cff9fe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9c04866-85cb-44b8-bcde-3bbcbe4bcb20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d322cefa-fb62-45c1-bc5a-ee0a03085015}" ma:internalName="TaxCatchAll" ma:showField="CatchAllData" ma:web="09c04866-85cb-44b8-bcde-3bbcbe4bcb2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ECA7ADC-B8B5-4459-B167-C86A52F47879}">
  <ds:schemaRefs>
    <ds:schemaRef ds:uri="http://schemas.microsoft.com/office/2006/metadata/properties"/>
    <ds:schemaRef ds:uri="09c04866-85cb-44b8-bcde-3bbcbe4bcb20"/>
    <ds:schemaRef ds:uri="http://www.w3.org/XML/1998/namespace"/>
    <ds:schemaRef ds:uri="http://schemas.microsoft.com/office/2006/documentManagement/types"/>
    <ds:schemaRef ds:uri="http://schemas.openxmlformats.org/package/2006/metadata/core-properties"/>
    <ds:schemaRef ds:uri="http://purl.org/dc/dcmitype/"/>
    <ds:schemaRef ds:uri="http://purl.org/dc/terms/"/>
    <ds:schemaRef ds:uri="http://schemas.microsoft.com/office/infopath/2007/PartnerControls"/>
    <ds:schemaRef ds:uri="c00c62b6-fbfc-4c9c-86a3-28eadb6312f9"/>
    <ds:schemaRef ds:uri="http://purl.org/dc/elements/1.1/"/>
  </ds:schemaRefs>
</ds:datastoreItem>
</file>

<file path=customXml/itemProps2.xml><?xml version="1.0" encoding="utf-8"?>
<ds:datastoreItem xmlns:ds="http://schemas.openxmlformats.org/officeDocument/2006/customXml" ds:itemID="{429ECC5F-2C05-4226-BD53-F37D943CBC3F}"/>
</file>

<file path=customXml/itemProps3.xml><?xml version="1.0" encoding="utf-8"?>
<ds:datastoreItem xmlns:ds="http://schemas.openxmlformats.org/officeDocument/2006/customXml" ds:itemID="{87E71BA0-CC8D-4C2B-ABE9-2E3EBAA17E62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KISD Spring 2025</vt:lpstr>
      <vt:lpstr>'KISD Spring 2025'!Print_Area</vt:lpstr>
    </vt:vector>
  </TitlesOfParts>
  <Company>Ottawa Area ISD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Jeff Sexton</dc:creator>
  <cp:lastModifiedBy>Jeff Sexton</cp:lastModifiedBy>
  <cp:lastPrinted>2024-04-25T15:16:02Z</cp:lastPrinted>
  <dcterms:created xsi:type="dcterms:W3CDTF">2021-03-16T12:47:06Z</dcterms:created>
  <dcterms:modified xsi:type="dcterms:W3CDTF">2026-09-10T13:21:16Z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0x010100154E77A166E01441A75B01B75B38D705</vt:lpwstr>
  </property>
  <property fmtid="{D5CDD505-2E9C-101B-9397-08002B2CF9AE}" pid="3" name="MediaServiceImageTags">
    <vt:lpwstr/>
  </property>
</Properties>
</file>