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5-26/"/>
    </mc:Choice>
  </mc:AlternateContent>
  <xr:revisionPtr revIDLastSave="0" documentId="8_{57BF2B20-EF43-406C-9356-10BF33CCB3A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ISD Fall 2025" sheetId="2" r:id="rId1"/>
  </sheets>
  <definedNames>
    <definedName name="_xlnm.Print_Area" localSheetId="0">'KISD Fall 2025'!$A$1:$R$70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7" i="2" l="1"/>
  <c r="R47" i="2" s="1"/>
  <c r="P46" i="2"/>
  <c r="R46" i="2" s="1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58" i="2" l="1"/>
  <c r="P48" i="2"/>
  <c r="P43" i="2"/>
  <c r="R43" i="2" s="1"/>
  <c r="P40" i="2"/>
  <c r="R9" i="2" l="1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P41" i="2" l="1"/>
  <c r="R41" i="2" s="1"/>
  <c r="B29" i="2"/>
  <c r="R65" i="2" l="1"/>
  <c r="S62" i="2"/>
  <c r="Q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B67" i="2" s="1"/>
  <c r="P61" i="2"/>
  <c r="R61" i="2" s="1"/>
  <c r="P60" i="2"/>
  <c r="R60" i="2" s="1"/>
  <c r="P59" i="2"/>
  <c r="R59" i="2" s="1"/>
  <c r="R58" i="2"/>
  <c r="P57" i="2"/>
  <c r="R57" i="2" s="1"/>
  <c r="P56" i="2"/>
  <c r="R56" i="2" s="1"/>
  <c r="P55" i="2"/>
  <c r="R55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R48" i="2"/>
  <c r="P45" i="2"/>
  <c r="R45" i="2" s="1"/>
  <c r="P44" i="2"/>
  <c r="R44" i="2" s="1"/>
  <c r="P42" i="2"/>
  <c r="R42" i="2" s="1"/>
  <c r="R40" i="2"/>
  <c r="P39" i="2"/>
  <c r="R39" i="2" s="1"/>
  <c r="P38" i="2"/>
  <c r="R38" i="2" s="1"/>
  <c r="P37" i="2"/>
  <c r="S29" i="2"/>
  <c r="Q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R28" i="2"/>
  <c r="R27" i="2"/>
  <c r="O67" i="2" l="1"/>
  <c r="S67" i="2"/>
  <c r="J67" i="2"/>
  <c r="I67" i="2"/>
  <c r="P29" i="2"/>
  <c r="H67" i="2"/>
  <c r="C67" i="2"/>
  <c r="P62" i="2"/>
  <c r="N67" i="2"/>
  <c r="M67" i="2"/>
  <c r="L67" i="2"/>
  <c r="K67" i="2"/>
  <c r="G67" i="2"/>
  <c r="F67" i="2"/>
  <c r="E67" i="2"/>
  <c r="D67" i="2"/>
  <c r="Q67" i="2"/>
  <c r="R29" i="2"/>
  <c r="R37" i="2"/>
  <c r="R62" i="2" s="1"/>
  <c r="P67" i="2" l="1"/>
  <c r="R67" i="2"/>
</calcChain>
</file>

<file path=xl/sharedStrings.xml><?xml version="1.0" encoding="utf-8"?>
<sst xmlns="http://schemas.openxmlformats.org/spreadsheetml/2006/main" count="71" uniqueCount="64">
  <si>
    <t>K</t>
  </si>
  <si>
    <t>GE Total</t>
  </si>
  <si>
    <t>SE Total</t>
  </si>
  <si>
    <t>Total K-12</t>
  </si>
  <si>
    <t>LEA Total</t>
  </si>
  <si>
    <t>PSA Total</t>
  </si>
  <si>
    <t>Kent Intermediate School District</t>
  </si>
  <si>
    <t>Page 1  -  LEA (Local Education Agency) FTE</t>
  </si>
  <si>
    <t>(PSA &amp; ISD FTE on Page 2)</t>
  </si>
  <si>
    <t xml:space="preserve">Alt Ed </t>
  </si>
  <si>
    <t>G14*</t>
  </si>
  <si>
    <t>Within K-12</t>
  </si>
  <si>
    <t>Byron Center</t>
  </si>
  <si>
    <t>Caledonia</t>
  </si>
  <si>
    <t>Cedar Springs</t>
  </si>
  <si>
    <t>Comstock Park</t>
  </si>
  <si>
    <t>East Grand Rapids</t>
  </si>
  <si>
    <t>Forest Hills</t>
  </si>
  <si>
    <t>Godfrey-Lee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</si>
  <si>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</si>
  <si>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</si>
  <si>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</si>
  <si>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</si>
  <si>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</si>
  <si>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</si>
  <si>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</si>
  <si>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</si>
  <si>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</si>
  <si>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</si>
  <si>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</si>
  <si>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</si>
  <si>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</si>
  <si>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 xml:space="preserve">*Gr 14 GE FTE for SE Transition Pupils Age 18 or Older </t>
  </si>
  <si>
    <t>Page 2  -  PSA (Public School Academy) &amp; ISD (Intermediate School District) FTE</t>
  </si>
  <si>
    <t>G14</t>
  </si>
  <si>
    <t>Chandler Woods</t>
  </si>
  <si>
    <t>Creative Tech</t>
  </si>
  <si>
    <t>Cross Creek</t>
  </si>
  <si>
    <t>Excel</t>
  </si>
  <si>
    <t>GR Child Discovery</t>
  </si>
  <si>
    <t>Grand River Prep</t>
  </si>
  <si>
    <t>Hope</t>
  </si>
  <si>
    <t>Knapp</t>
  </si>
  <si>
    <t>Lighthouse</t>
  </si>
  <si>
    <t>New Branches</t>
  </si>
  <si>
    <t>NexTech HS</t>
  </si>
  <si>
    <t>Ridge Park</t>
  </si>
  <si>
    <t>River City Scholars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</si>
  <si>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</si>
  <si>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</si>
  <si>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</si>
  <si>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</si>
  <si>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</si>
  <si>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</si>
  <si>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</si>
  <si>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KISD Programs</t>
  </si>
  <si>
    <t>Total</t>
  </si>
  <si>
    <t>Byron Center Charter</t>
  </si>
  <si>
    <t>PrepNet Virtual</t>
  </si>
  <si>
    <t>Gerald Dawkins</t>
  </si>
  <si>
    <t>Grove Montessori</t>
  </si>
  <si>
    <r>
      <t>2025-2026 Fall FTE Membership -</t>
    </r>
    <r>
      <rPr>
        <b/>
        <sz val="12"/>
        <color indexed="10"/>
        <rFont val="Calibri"/>
        <family val="2"/>
      </rPr>
      <t xml:space="preserve"> AUDITED</t>
    </r>
  </si>
  <si>
    <r>
      <t xml:space="preserve">2025-2026 Fall Membership FTE - </t>
    </r>
    <r>
      <rPr>
        <b/>
        <sz val="11"/>
        <color indexed="10"/>
        <rFont val="Calibri"/>
        <family val="2"/>
      </rPr>
      <t>AUDITED</t>
    </r>
  </si>
  <si>
    <t>Covenant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</si>
</sst>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40" fontId="6" fillId="0" borderId="0" xfId="0" applyNumberFormat="1" applyFont="1"/>
    <xf numFmtId="40" fontId="6" fillId="2" borderId="0" xfId="0" applyNumberFormat="1" applyFont="1" applyFill="1"/>
    <xf numFmtId="40" fontId="6" fillId="2" borderId="3" xfId="0" applyNumberFormat="1" applyFont="1" applyFill="1" applyBorder="1"/>
    <xf numFmtId="40" fontId="6" fillId="0" borderId="3" xfId="0" applyNumberFormat="1" applyFont="1" applyBorder="1"/>
    <xf numFmtId="40" fontId="6" fillId="3" borderId="4" xfId="0" applyNumberFormat="1" applyFont="1" applyFill="1" applyBorder="1"/>
    <xf numFmtId="40" fontId="6" fillId="3" borderId="8" xfId="0" applyNumberFormat="1" applyFont="1" applyFill="1" applyBorder="1"/>
    <xf numFmtId="40" fontId="5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40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2" xfId="0" applyFont="1" applyFill="1" applyBorder="1"/>
    <xf numFmtId="40" fontId="6" fillId="2" borderId="2" xfId="0" applyNumberFormat="1" applyFont="1" applyFill="1" applyBorder="1"/>
    <xf numFmtId="0" fontId="6" fillId="0" borderId="3" xfId="0" applyFont="1" applyBorder="1"/>
    <xf numFmtId="0" fontId="6" fillId="2" borderId="3" xfId="0" applyFont="1" applyFill="1" applyBorder="1"/>
    <xf numFmtId="0" fontId="6" fillId="0" borderId="5" xfId="0" applyFont="1" applyBorder="1"/>
    <xf numFmtId="40" fontId="6" fillId="0" borderId="1" xfId="0" applyNumberFormat="1" applyFont="1" applyBorder="1"/>
    <xf numFmtId="40" fontId="6" fillId="0" borderId="5" xfId="0" applyNumberFormat="1" applyFont="1" applyBorder="1"/>
    <xf numFmtId="0" fontId="6" fillId="3" borderId="8" xfId="0" applyFont="1" applyFill="1" applyBorder="1"/>
    <xf numFmtId="2" fontId="5" fillId="0" borderId="4" xfId="0" applyNumberFormat="1" applyFont="1" applyBorder="1"/>
    <xf numFmtId="0" fontId="6" fillId="0" borderId="10" xfId="0" applyFont="1" applyBorder="1"/>
    <xf numFmtId="14" fontId="6" fillId="0" borderId="0" xfId="0" applyNumberFormat="1" applyFont="1" applyAlignment="1">
      <alignment horizontal="right"/>
    </xf>
    <xf numFmtId="0" fontId="0" fillId="4" borderId="0" xfId="0" applyFill="1"/>
    <xf numFmtId="0" fontId="0" fillId="2" borderId="0" xfId="0" applyFill="1"/>
    <xf numFmtId="40" fontId="6" fillId="0" borderId="4" xfId="0" applyNumberFormat="1" applyFont="1" applyBorder="1"/>
    <xf numFmtId="0" fontId="6" fillId="3" borderId="4" xfId="0" applyFont="1" applyFill="1" applyBorder="1" applyAlignment="1">
      <alignment horizontal="left" wrapText="1"/>
    </xf>
    <xf numFmtId="0" fontId="7" fillId="0" borderId="0" xfId="0" applyFont="1"/>
    <xf numFmtId="2" fontId="6" fillId="0" borderId="7" xfId="0" applyNumberFormat="1" applyFont="1" applyBorder="1"/>
    <xf numFmtId="49" fontId="5" fillId="0" borderId="0" xfId="0" applyNumberFormat="1" applyFont="1"/>
    <xf numFmtId="40" fontId="6" fillId="0" borderId="0" xfId="0" applyNumberFormat="1" applyFont="1" applyAlignment="1">
      <alignment horizontal="right"/>
    </xf>
    <xf numFmtId="0" fontId="11" fillId="5" borderId="9" xfId="0" applyFont="1" applyFill="1" applyBorder="1" applyAlignment="1">
      <alignment horizontal="left" wrapText="1"/>
    </xf>
    <xf numFmtId="40" fontId="4" fillId="5" borderId="6" xfId="0" applyNumberFormat="1" applyFont="1" applyFill="1" applyBorder="1"/>
    <xf numFmtId="40" fontId="4" fillId="5" borderId="9" xfId="0" applyNumberFormat="1" applyFont="1" applyFill="1" applyBorder="1"/>
    <xf numFmtId="0" fontId="6" fillId="0" borderId="2" xfId="0" applyFont="1" applyBorder="1"/>
    <xf numFmtId="40" fontId="6" fillId="0" borderId="2" xfId="0" applyNumberFormat="1" applyFont="1" applyBorder="1"/>
    <xf numFmtId="4" fontId="0" fillId="0" borderId="0" xfId="0" applyNumberFormat="1"/>
    <xf numFmtId="40" fontId="0" fillId="0" borderId="0" xfId="0" applyNumberFormat="1"/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J73"/>
  <sheetViews>
    <sheetView tabSelected="1" zoomScale="115" zoomScaleNormal="115" workbookViewId="0">
      <selection activeCell="E4" sqref="E4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6" width="7.33203125" customWidth="1"/>
    <col min="7" max="7" width="7.6640625" customWidth="1"/>
    <col min="8" max="8" width="7.88671875" customWidth="1"/>
    <col min="9" max="9" width="7.33203125" customWidth="1"/>
    <col min="10" max="10" width="7.6640625" customWidth="1"/>
    <col min="11" max="11" width="7.88671875" customWidth="1"/>
    <col min="12" max="12" width="7.3320312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4" width="8.88671875" customWidth="1"/>
  </cols>
  <sheetData>
    <row r="1" spans="1:21" ht="15.6" x14ac:dyDescent="0.3">
      <c r="A1" s="45" t="s">
        <v>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21" ht="15.6" x14ac:dyDescent="0.3">
      <c r="A2" s="45" t="s">
        <v>61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21" ht="15.6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21" ht="15.6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21" ht="15.6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21" x14ac:dyDescent="0.3">
      <c r="A7" t="s">
        <v>7</v>
      </c>
      <c r="E7" s="15" t="s">
        <v>8</v>
      </c>
      <c r="S7" s="16" t="s">
        <v>9</v>
      </c>
    </row>
    <row r="8" spans="1:21" s="4" customFormat="1" ht="15" customHeight="1" x14ac:dyDescent="0.25">
      <c r="A8" s="1"/>
      <c r="B8" s="2" t="s">
        <v>0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  <c r="N8" s="2">
        <v>12</v>
      </c>
      <c r="O8" s="17" t="s">
        <v>10</v>
      </c>
      <c r="P8" s="3" t="s">
        <v>1</v>
      </c>
      <c r="Q8" s="3" t="s">
        <v>2</v>
      </c>
      <c r="R8" s="3" t="s">
        <v>3</v>
      </c>
      <c r="S8" s="18" t="s">
        <v>11</v>
      </c>
    </row>
    <row r="9" spans="1:21" x14ac:dyDescent="0.3">
      <c r="A9" s="19" t="s">
        <v>12</v>
      </c>
      <c r="B9" s="6">
        <v>363.55</v>
      </c>
      <c r="C9" s="6">
        <v>303</v>
      </c>
      <c r="D9" s="6">
        <v>334.58</v>
      </c>
      <c r="E9" s="6">
        <v>308.92</v>
      </c>
      <c r="F9" s="6">
        <v>375.5</v>
      </c>
      <c r="G9" s="6">
        <v>339.61</v>
      </c>
      <c r="H9" s="6">
        <v>374.11</v>
      </c>
      <c r="I9" s="6">
        <v>334.55</v>
      </c>
      <c r="J9" s="6">
        <v>368.78</v>
      </c>
      <c r="K9" s="6">
        <v>330.12</v>
      </c>
      <c r="L9" s="6">
        <v>343.51</v>
      </c>
      <c r="M9" s="6">
        <v>320.07</v>
      </c>
      <c r="N9" s="6">
        <v>344.78</v>
      </c>
      <c r="O9" s="6"/>
      <c r="P9" s="20">
        <f>SUM(B9:O9)</f>
        <v>4441.08</v>
      </c>
      <c r="Q9" s="20">
        <v>92.77</v>
      </c>
      <c r="R9" s="20">
        <f t="shared" ref="R9:R28" si="0">SUM(P9:Q9)</f>
        <v>4533.8500000000004</v>
      </c>
      <c r="S9" s="5">
        <v>40.96</v>
      </c>
      <c r="T9" s="43"/>
      <c r="U9" s="44"/>
    </row>
    <row r="10" spans="1:21" x14ac:dyDescent="0.3">
      <c r="A10" s="21" t="s">
        <v>13</v>
      </c>
      <c r="B10" s="5">
        <v>492.52</v>
      </c>
      <c r="C10" s="5">
        <v>310.16000000000003</v>
      </c>
      <c r="D10" s="5">
        <v>351.84</v>
      </c>
      <c r="E10" s="5">
        <v>340.93</v>
      </c>
      <c r="F10" s="5">
        <v>346.75</v>
      </c>
      <c r="G10" s="5">
        <v>380.98</v>
      </c>
      <c r="H10" s="5">
        <v>365.48</v>
      </c>
      <c r="I10" s="5">
        <v>404.29</v>
      </c>
      <c r="J10" s="5">
        <v>376.4</v>
      </c>
      <c r="K10" s="5">
        <v>384.29</v>
      </c>
      <c r="L10" s="5">
        <v>387.93</v>
      </c>
      <c r="M10" s="5">
        <v>356.54</v>
      </c>
      <c r="N10" s="5">
        <v>361.81</v>
      </c>
      <c r="O10" s="5"/>
      <c r="P10" s="8">
        <f>SUM(B10:O10)</f>
        <v>4859.920000000001</v>
      </c>
      <c r="Q10" s="8">
        <v>135.29</v>
      </c>
      <c r="R10" s="8">
        <f>SUM(P10:Q10)</f>
        <v>4995.2100000000009</v>
      </c>
      <c r="S10" s="5"/>
      <c r="T10" s="43"/>
      <c r="U10" s="44"/>
    </row>
    <row r="11" spans="1:21" x14ac:dyDescent="0.3">
      <c r="A11" s="22" t="s">
        <v>14</v>
      </c>
      <c r="B11" s="6">
        <v>223.99</v>
      </c>
      <c r="C11" s="6">
        <v>187.34</v>
      </c>
      <c r="D11" s="6">
        <v>194.05</v>
      </c>
      <c r="E11" s="6">
        <v>216.36</v>
      </c>
      <c r="F11" s="6">
        <v>211.91</v>
      </c>
      <c r="G11" s="6">
        <v>211</v>
      </c>
      <c r="H11" s="6">
        <v>225.62</v>
      </c>
      <c r="I11" s="6">
        <v>200.55</v>
      </c>
      <c r="J11" s="6">
        <v>233.13</v>
      </c>
      <c r="K11" s="6">
        <v>213.59</v>
      </c>
      <c r="L11" s="6">
        <v>206.06</v>
      </c>
      <c r="M11" s="6">
        <v>255.13</v>
      </c>
      <c r="N11" s="6">
        <v>296.32</v>
      </c>
      <c r="O11" s="6"/>
      <c r="P11" s="7">
        <f>SUM(B11:O11)</f>
        <v>2875.05</v>
      </c>
      <c r="Q11" s="7">
        <v>89.22</v>
      </c>
      <c r="R11" s="7">
        <f t="shared" si="0"/>
        <v>2964.27</v>
      </c>
      <c r="S11" s="5">
        <v>39.93</v>
      </c>
    </row>
    <row r="12" spans="1:21" x14ac:dyDescent="0.3">
      <c r="A12" s="21" t="s">
        <v>15</v>
      </c>
      <c r="B12" s="5">
        <v>168.01</v>
      </c>
      <c r="C12" s="5">
        <v>126.03</v>
      </c>
      <c r="D12" s="5">
        <v>113.78</v>
      </c>
      <c r="E12" s="5">
        <v>127.32</v>
      </c>
      <c r="F12" s="5">
        <v>126.29</v>
      </c>
      <c r="G12" s="5">
        <v>114.03</v>
      </c>
      <c r="H12" s="5">
        <v>128.75</v>
      </c>
      <c r="I12" s="5">
        <v>141.63</v>
      </c>
      <c r="J12" s="5">
        <v>119.51</v>
      </c>
      <c r="K12" s="5">
        <v>126.92</v>
      </c>
      <c r="L12" s="5">
        <v>127.78</v>
      </c>
      <c r="M12" s="5">
        <v>139.84</v>
      </c>
      <c r="N12" s="5">
        <v>116.15</v>
      </c>
      <c r="O12" s="5"/>
      <c r="P12" s="8">
        <f>SUM(B12:O12)</f>
        <v>1676.0399999999997</v>
      </c>
      <c r="Q12" s="8">
        <v>53.26</v>
      </c>
      <c r="R12" s="8">
        <f t="shared" si="0"/>
        <v>1729.2999999999997</v>
      </c>
      <c r="S12" s="5">
        <v>23.25</v>
      </c>
    </row>
    <row r="13" spans="1:21" x14ac:dyDescent="0.3">
      <c r="A13" s="22" t="s">
        <v>16</v>
      </c>
      <c r="B13" s="6">
        <v>206.14</v>
      </c>
      <c r="C13" s="6">
        <v>204.1</v>
      </c>
      <c r="D13" s="6">
        <v>223.69</v>
      </c>
      <c r="E13" s="6">
        <v>235.36</v>
      </c>
      <c r="F13" s="6">
        <v>234.96</v>
      </c>
      <c r="G13" s="6">
        <v>242.62</v>
      </c>
      <c r="H13" s="6">
        <v>238.75</v>
      </c>
      <c r="I13" s="6">
        <v>266.32</v>
      </c>
      <c r="J13" s="6">
        <v>215.54</v>
      </c>
      <c r="K13" s="6">
        <v>219.75</v>
      </c>
      <c r="L13" s="6">
        <v>215.7</v>
      </c>
      <c r="M13" s="6">
        <v>223.8</v>
      </c>
      <c r="N13" s="6">
        <v>218.78</v>
      </c>
      <c r="O13" s="6"/>
      <c r="P13" s="7">
        <f t="shared" ref="P13:P17" si="1">SUM(B13:O13)</f>
        <v>2945.51</v>
      </c>
      <c r="Q13" s="7">
        <v>29.06</v>
      </c>
      <c r="R13" s="7">
        <f>SUM(P13:Q13)</f>
        <v>2974.57</v>
      </c>
      <c r="S13" s="5"/>
    </row>
    <row r="14" spans="1:21" x14ac:dyDescent="0.3">
      <c r="A14" s="21" t="s">
        <v>17</v>
      </c>
      <c r="B14" s="5">
        <v>738.95</v>
      </c>
      <c r="C14" s="5">
        <v>566.85</v>
      </c>
      <c r="D14" s="5">
        <v>635.28</v>
      </c>
      <c r="E14" s="5">
        <v>626.29999999999995</v>
      </c>
      <c r="F14" s="5">
        <v>688.61</v>
      </c>
      <c r="G14" s="5">
        <v>702.6</v>
      </c>
      <c r="H14" s="5">
        <v>699.55</v>
      </c>
      <c r="I14" s="5">
        <v>683.94</v>
      </c>
      <c r="J14" s="5">
        <v>675.53</v>
      </c>
      <c r="K14" s="5">
        <v>686.14</v>
      </c>
      <c r="L14" s="5">
        <v>723.18</v>
      </c>
      <c r="M14" s="5">
        <v>678.62</v>
      </c>
      <c r="N14" s="5">
        <v>688.21</v>
      </c>
      <c r="O14" s="5"/>
      <c r="P14" s="8">
        <f t="shared" si="1"/>
        <v>8793.76</v>
      </c>
      <c r="Q14" s="8">
        <v>165.44</v>
      </c>
      <c r="R14" s="8">
        <f t="shared" si="0"/>
        <v>8959.2000000000007</v>
      </c>
      <c r="S14" s="5">
        <v>41.03</v>
      </c>
    </row>
    <row r="15" spans="1:21" x14ac:dyDescent="0.3">
      <c r="A15" s="22" t="s">
        <v>18</v>
      </c>
      <c r="B15" s="6">
        <v>90.05</v>
      </c>
      <c r="C15" s="6">
        <v>94.59</v>
      </c>
      <c r="D15" s="6">
        <v>103.31</v>
      </c>
      <c r="E15" s="6">
        <v>97.4</v>
      </c>
      <c r="F15" s="6">
        <v>99.46</v>
      </c>
      <c r="G15" s="6">
        <v>104.47</v>
      </c>
      <c r="H15" s="6">
        <v>108.65</v>
      </c>
      <c r="I15" s="6">
        <v>107.13</v>
      </c>
      <c r="J15" s="6">
        <v>118.43</v>
      </c>
      <c r="K15" s="6">
        <v>140.37</v>
      </c>
      <c r="L15" s="6">
        <v>152.85</v>
      </c>
      <c r="M15" s="6">
        <v>117.34</v>
      </c>
      <c r="N15" s="6">
        <v>114.76</v>
      </c>
      <c r="O15" s="6"/>
      <c r="P15" s="7">
        <f t="shared" si="1"/>
        <v>1448.81</v>
      </c>
      <c r="Q15" s="7">
        <v>58.22</v>
      </c>
      <c r="R15" s="7">
        <f>SUM(P15:Q15)</f>
        <v>1507.03</v>
      </c>
      <c r="S15" s="5">
        <v>80.19</v>
      </c>
    </row>
    <row r="16" spans="1:21" x14ac:dyDescent="0.3">
      <c r="A16" s="21" t="s">
        <v>19</v>
      </c>
      <c r="B16" s="5">
        <v>110.66</v>
      </c>
      <c r="C16" s="5">
        <v>103.4</v>
      </c>
      <c r="D16" s="5">
        <v>127.49</v>
      </c>
      <c r="E16" s="5">
        <v>115.95</v>
      </c>
      <c r="F16" s="5">
        <v>129.06</v>
      </c>
      <c r="G16" s="5">
        <v>108.99</v>
      </c>
      <c r="H16" s="5">
        <v>134.5</v>
      </c>
      <c r="I16" s="5">
        <v>122.13</v>
      </c>
      <c r="J16" s="5">
        <v>132.04</v>
      </c>
      <c r="K16" s="5">
        <v>130.54</v>
      </c>
      <c r="L16" s="5">
        <v>159.08000000000001</v>
      </c>
      <c r="M16" s="5">
        <v>156.15</v>
      </c>
      <c r="N16" s="5">
        <v>198.27</v>
      </c>
      <c r="O16" s="5"/>
      <c r="P16" s="8">
        <f t="shared" si="1"/>
        <v>1728.26</v>
      </c>
      <c r="Q16" s="8">
        <v>90.21</v>
      </c>
      <c r="R16" s="8">
        <f t="shared" si="0"/>
        <v>1818.47</v>
      </c>
      <c r="S16" s="5">
        <v>45.89</v>
      </c>
      <c r="T16" s="43"/>
      <c r="U16" s="44"/>
    </row>
    <row r="17" spans="1:21" x14ac:dyDescent="0.3">
      <c r="A17" s="22" t="s">
        <v>20</v>
      </c>
      <c r="B17" s="6">
        <v>1059.73</v>
      </c>
      <c r="C17" s="6">
        <v>1070.3599999999999</v>
      </c>
      <c r="D17" s="6">
        <v>1109.7</v>
      </c>
      <c r="E17" s="6">
        <v>1067.78</v>
      </c>
      <c r="F17" s="6">
        <v>1038.6300000000001</v>
      </c>
      <c r="G17" s="6">
        <v>1012.26</v>
      </c>
      <c r="H17" s="6">
        <v>1018.12</v>
      </c>
      <c r="I17" s="6">
        <v>1020.3</v>
      </c>
      <c r="J17" s="6">
        <v>982.35</v>
      </c>
      <c r="K17" s="6">
        <v>916.37</v>
      </c>
      <c r="L17" s="6">
        <v>962.95</v>
      </c>
      <c r="M17" s="6">
        <v>769.95</v>
      </c>
      <c r="N17" s="6">
        <v>805.92</v>
      </c>
      <c r="O17" s="6">
        <v>0.93</v>
      </c>
      <c r="P17" s="7">
        <f t="shared" si="1"/>
        <v>12835.350000000002</v>
      </c>
      <c r="Q17" s="7">
        <v>473.78</v>
      </c>
      <c r="R17" s="7">
        <f t="shared" si="0"/>
        <v>13309.130000000003</v>
      </c>
      <c r="S17" s="5">
        <v>275.49</v>
      </c>
    </row>
    <row r="18" spans="1:21" x14ac:dyDescent="0.3">
      <c r="A18" s="21" t="s">
        <v>21</v>
      </c>
      <c r="B18" s="5">
        <v>420.6</v>
      </c>
      <c r="C18" s="5">
        <v>362.4</v>
      </c>
      <c r="D18" s="5">
        <v>379.2</v>
      </c>
      <c r="E18" s="5">
        <v>402.55</v>
      </c>
      <c r="F18" s="5">
        <v>393.57</v>
      </c>
      <c r="G18" s="5">
        <v>402.07</v>
      </c>
      <c r="H18" s="5">
        <v>412.8</v>
      </c>
      <c r="I18" s="5">
        <v>457.42</v>
      </c>
      <c r="J18" s="5">
        <v>406.17</v>
      </c>
      <c r="K18" s="5">
        <v>476.74</v>
      </c>
      <c r="L18" s="5">
        <v>413.67</v>
      </c>
      <c r="M18" s="5">
        <v>450.02</v>
      </c>
      <c r="N18" s="5">
        <v>392.75</v>
      </c>
      <c r="O18" s="5"/>
      <c r="P18" s="8">
        <f t="shared" ref="P18:P20" si="2">SUM(B18:N18)</f>
        <v>5369.9600000000009</v>
      </c>
      <c r="Q18" s="8">
        <v>128.22999999999999</v>
      </c>
      <c r="R18" s="8">
        <f t="shared" si="0"/>
        <v>5498.1900000000005</v>
      </c>
      <c r="S18" s="5">
        <v>20.58</v>
      </c>
      <c r="T18" s="43"/>
      <c r="U18" s="44"/>
    </row>
    <row r="19" spans="1:21" x14ac:dyDescent="0.3">
      <c r="A19" s="22" t="s">
        <v>22</v>
      </c>
      <c r="B19" s="6">
        <v>175.47</v>
      </c>
      <c r="C19" s="6">
        <v>148.06</v>
      </c>
      <c r="D19" s="6">
        <v>146.63</v>
      </c>
      <c r="E19" s="6">
        <v>154.52000000000001</v>
      </c>
      <c r="F19" s="6">
        <v>144.13</v>
      </c>
      <c r="G19" s="6">
        <v>161.13999999999999</v>
      </c>
      <c r="H19" s="6">
        <v>179.34</v>
      </c>
      <c r="I19" s="6">
        <v>167.52</v>
      </c>
      <c r="J19" s="6">
        <v>170.29</v>
      </c>
      <c r="K19" s="6">
        <v>156.65</v>
      </c>
      <c r="L19" s="6">
        <v>156.37</v>
      </c>
      <c r="M19" s="6">
        <v>188.15</v>
      </c>
      <c r="N19" s="6">
        <v>157.38</v>
      </c>
      <c r="O19" s="6"/>
      <c r="P19" s="7">
        <f t="shared" si="2"/>
        <v>2105.65</v>
      </c>
      <c r="Q19" s="7">
        <v>50.31</v>
      </c>
      <c r="R19" s="7">
        <f t="shared" si="0"/>
        <v>2155.96</v>
      </c>
      <c r="S19" s="5">
        <v>67.86</v>
      </c>
      <c r="T19" s="43"/>
      <c r="U19" s="44"/>
    </row>
    <row r="20" spans="1:21" x14ac:dyDescent="0.3">
      <c r="A20" s="21" t="s">
        <v>23</v>
      </c>
      <c r="B20" s="5">
        <v>222</v>
      </c>
      <c r="C20" s="5">
        <v>174.34</v>
      </c>
      <c r="D20" s="5">
        <v>192.95</v>
      </c>
      <c r="E20" s="5">
        <v>196.44</v>
      </c>
      <c r="F20" s="5">
        <v>236.16</v>
      </c>
      <c r="G20" s="5">
        <v>211.9</v>
      </c>
      <c r="H20" s="5">
        <v>213.62</v>
      </c>
      <c r="I20" s="5">
        <v>231.05</v>
      </c>
      <c r="J20" s="5">
        <v>198.63</v>
      </c>
      <c r="K20" s="5">
        <v>225.8</v>
      </c>
      <c r="L20" s="5">
        <v>199.31</v>
      </c>
      <c r="M20" s="5">
        <v>208.34</v>
      </c>
      <c r="N20" s="5">
        <v>242.36</v>
      </c>
      <c r="O20" s="5"/>
      <c r="P20" s="8">
        <f t="shared" si="2"/>
        <v>2752.9</v>
      </c>
      <c r="Q20" s="8">
        <v>108.13</v>
      </c>
      <c r="R20" s="8">
        <f t="shared" si="0"/>
        <v>2861.03</v>
      </c>
      <c r="S20" s="5">
        <v>84.46</v>
      </c>
    </row>
    <row r="21" spans="1:21" x14ac:dyDescent="0.3">
      <c r="A21" s="22" t="s">
        <v>24</v>
      </c>
      <c r="B21" s="6">
        <v>102.02</v>
      </c>
      <c r="C21" s="6">
        <v>71.72</v>
      </c>
      <c r="D21" s="6">
        <v>86.52</v>
      </c>
      <c r="E21" s="6">
        <v>108.02</v>
      </c>
      <c r="F21" s="6">
        <v>81.67</v>
      </c>
      <c r="G21" s="6">
        <v>95.03</v>
      </c>
      <c r="H21" s="6">
        <v>84.04</v>
      </c>
      <c r="I21" s="6">
        <v>102.76</v>
      </c>
      <c r="J21" s="6">
        <v>84.21</v>
      </c>
      <c r="K21" s="6">
        <v>98.64</v>
      </c>
      <c r="L21" s="6">
        <v>94.78</v>
      </c>
      <c r="M21" s="6">
        <v>89.31</v>
      </c>
      <c r="N21" s="6">
        <v>118.42</v>
      </c>
      <c r="O21" s="6"/>
      <c r="P21" s="7">
        <f t="shared" ref="P21:P27" si="3">SUM(B21:O21)</f>
        <v>1217.1400000000001</v>
      </c>
      <c r="Q21" s="7">
        <v>29.82</v>
      </c>
      <c r="R21" s="7">
        <f t="shared" si="0"/>
        <v>1246.96</v>
      </c>
      <c r="S21" s="5">
        <v>17.23</v>
      </c>
    </row>
    <row r="22" spans="1:21" x14ac:dyDescent="0.3">
      <c r="A22" s="21" t="s">
        <v>25</v>
      </c>
      <c r="B22" s="5">
        <v>785.42</v>
      </c>
      <c r="C22" s="5">
        <v>690.55</v>
      </c>
      <c r="D22" s="5">
        <v>690.51</v>
      </c>
      <c r="E22" s="5">
        <v>686.31</v>
      </c>
      <c r="F22" s="5">
        <v>718.98</v>
      </c>
      <c r="G22" s="5">
        <v>688.62</v>
      </c>
      <c r="H22" s="5">
        <v>681.06</v>
      </c>
      <c r="I22" s="5">
        <v>674.97</v>
      </c>
      <c r="J22" s="5">
        <v>696.37</v>
      </c>
      <c r="K22" s="5">
        <v>713.34</v>
      </c>
      <c r="L22" s="5">
        <v>818.45</v>
      </c>
      <c r="M22" s="5">
        <v>727.16</v>
      </c>
      <c r="N22" s="5">
        <v>688.33</v>
      </c>
      <c r="O22" s="5"/>
      <c r="P22" s="8">
        <f>SUM(B22:O22)</f>
        <v>9260.07</v>
      </c>
      <c r="Q22" s="8">
        <v>418.7</v>
      </c>
      <c r="R22" s="8">
        <f t="shared" si="0"/>
        <v>9678.77</v>
      </c>
      <c r="S22" s="5">
        <v>195.83</v>
      </c>
      <c r="T22" s="43"/>
      <c r="U22" s="44"/>
    </row>
    <row r="23" spans="1:21" x14ac:dyDescent="0.3">
      <c r="A23" s="22" t="s">
        <v>26</v>
      </c>
      <c r="B23" s="6">
        <v>282.01</v>
      </c>
      <c r="C23" s="6">
        <v>239.31</v>
      </c>
      <c r="D23" s="6">
        <v>241.98</v>
      </c>
      <c r="E23" s="6">
        <v>265.95</v>
      </c>
      <c r="F23" s="6">
        <v>266.33</v>
      </c>
      <c r="G23" s="6">
        <v>257.85000000000002</v>
      </c>
      <c r="H23" s="6">
        <v>248.67</v>
      </c>
      <c r="I23" s="6">
        <v>265.83999999999997</v>
      </c>
      <c r="J23" s="6">
        <v>246.43</v>
      </c>
      <c r="K23" s="6">
        <v>276.77</v>
      </c>
      <c r="L23" s="6">
        <v>252.59</v>
      </c>
      <c r="M23" s="6">
        <v>250.77</v>
      </c>
      <c r="N23" s="6">
        <v>276.51</v>
      </c>
      <c r="O23" s="6"/>
      <c r="P23" s="7">
        <f t="shared" si="3"/>
        <v>3371.01</v>
      </c>
      <c r="Q23" s="7">
        <v>70.930000000000007</v>
      </c>
      <c r="R23" s="7">
        <f t="shared" si="0"/>
        <v>3441.94</v>
      </c>
      <c r="S23" s="5">
        <v>12.63</v>
      </c>
      <c r="T23" s="43"/>
      <c r="U23" s="44"/>
    </row>
    <row r="24" spans="1:21" x14ac:dyDescent="0.3">
      <c r="A24" s="21" t="s">
        <v>27</v>
      </c>
      <c r="B24" s="5">
        <v>190.18</v>
      </c>
      <c r="C24" s="5">
        <v>171.02</v>
      </c>
      <c r="D24" s="5">
        <v>180.47</v>
      </c>
      <c r="E24" s="5">
        <v>207.01</v>
      </c>
      <c r="F24" s="5">
        <v>209.49</v>
      </c>
      <c r="G24" s="5">
        <v>214</v>
      </c>
      <c r="H24" s="5">
        <v>224.49</v>
      </c>
      <c r="I24" s="5">
        <v>233.11</v>
      </c>
      <c r="J24" s="5">
        <v>242.31</v>
      </c>
      <c r="K24" s="5">
        <v>300.3</v>
      </c>
      <c r="L24" s="5">
        <v>293.33999999999997</v>
      </c>
      <c r="M24" s="5">
        <v>278.7</v>
      </c>
      <c r="N24" s="5">
        <v>343.36</v>
      </c>
      <c r="O24" s="5"/>
      <c r="P24" s="8">
        <f t="shared" si="3"/>
        <v>3087.78</v>
      </c>
      <c r="Q24" s="8">
        <v>63.33</v>
      </c>
      <c r="R24" s="8">
        <f t="shared" si="0"/>
        <v>3151.11</v>
      </c>
      <c r="S24" s="5">
        <v>128.80000000000001</v>
      </c>
    </row>
    <row r="25" spans="1:21" x14ac:dyDescent="0.3">
      <c r="A25" s="22" t="s">
        <v>28</v>
      </c>
      <c r="B25" s="6">
        <v>651.32000000000005</v>
      </c>
      <c r="C25" s="6">
        <v>473.03</v>
      </c>
      <c r="D25" s="6">
        <v>467.11</v>
      </c>
      <c r="E25" s="6">
        <v>546.16</v>
      </c>
      <c r="F25" s="6">
        <v>576.97</v>
      </c>
      <c r="G25" s="6">
        <v>527.42999999999995</v>
      </c>
      <c r="H25" s="6">
        <v>566.79</v>
      </c>
      <c r="I25" s="6">
        <v>566.11</v>
      </c>
      <c r="J25" s="6">
        <v>594.15</v>
      </c>
      <c r="K25" s="6">
        <v>559.64</v>
      </c>
      <c r="L25" s="6">
        <v>569.70000000000005</v>
      </c>
      <c r="M25" s="6">
        <v>553.44000000000005</v>
      </c>
      <c r="N25" s="6">
        <v>630.01</v>
      </c>
      <c r="O25" s="6"/>
      <c r="P25" s="7">
        <f t="shared" si="3"/>
        <v>7281.8600000000006</v>
      </c>
      <c r="Q25" s="7">
        <v>154.08000000000001</v>
      </c>
      <c r="R25" s="7">
        <f t="shared" si="0"/>
        <v>7435.9400000000005</v>
      </c>
      <c r="S25" s="5">
        <v>43.23</v>
      </c>
      <c r="T25" s="43"/>
      <c r="U25" s="44"/>
    </row>
    <row r="26" spans="1:21" x14ac:dyDescent="0.3">
      <c r="A26" s="21" t="s">
        <v>29</v>
      </c>
      <c r="B26" s="5">
        <v>195.93</v>
      </c>
      <c r="C26" s="5">
        <v>161.43</v>
      </c>
      <c r="D26" s="5">
        <v>181.9</v>
      </c>
      <c r="E26" s="5">
        <v>172.34</v>
      </c>
      <c r="F26" s="5">
        <v>154.82</v>
      </c>
      <c r="G26" s="5">
        <v>191.18</v>
      </c>
      <c r="H26" s="5">
        <v>157.15</v>
      </c>
      <c r="I26" s="5">
        <v>153.66</v>
      </c>
      <c r="J26" s="5">
        <v>176.82</v>
      </c>
      <c r="K26" s="5">
        <v>164.94</v>
      </c>
      <c r="L26" s="5">
        <v>153.5</v>
      </c>
      <c r="M26" s="5">
        <v>170.45</v>
      </c>
      <c r="N26" s="5">
        <v>189.19</v>
      </c>
      <c r="O26" s="5"/>
      <c r="P26" s="8">
        <f t="shared" si="3"/>
        <v>2223.3100000000004</v>
      </c>
      <c r="Q26" s="8">
        <v>95.77</v>
      </c>
      <c r="R26" s="8">
        <f>SUM(P26:Q26)</f>
        <v>2319.0800000000004</v>
      </c>
      <c r="S26" s="5">
        <v>31.74</v>
      </c>
      <c r="T26" s="43"/>
      <c r="U26" s="44"/>
    </row>
    <row r="27" spans="1:21" x14ac:dyDescent="0.3">
      <c r="A27" s="22" t="s">
        <v>30</v>
      </c>
      <c r="B27" s="6">
        <v>255.95</v>
      </c>
      <c r="C27" s="6">
        <v>204.57</v>
      </c>
      <c r="D27" s="6">
        <v>232.59</v>
      </c>
      <c r="E27" s="6">
        <v>198.84</v>
      </c>
      <c r="F27" s="6">
        <v>195.11</v>
      </c>
      <c r="G27" s="6">
        <v>230.73</v>
      </c>
      <c r="H27" s="6">
        <v>239.89</v>
      </c>
      <c r="I27" s="6">
        <v>237.51</v>
      </c>
      <c r="J27" s="6">
        <v>208.65</v>
      </c>
      <c r="K27" s="6">
        <v>210.74</v>
      </c>
      <c r="L27" s="6">
        <v>216.02</v>
      </c>
      <c r="M27" s="6">
        <v>251.47</v>
      </c>
      <c r="N27" s="6">
        <v>232.24</v>
      </c>
      <c r="O27" s="6"/>
      <c r="P27" s="7">
        <f t="shared" si="3"/>
        <v>2914.3099999999995</v>
      </c>
      <c r="Q27" s="7">
        <v>74.569999999999993</v>
      </c>
      <c r="R27" s="7">
        <f t="shared" si="0"/>
        <v>2988.8799999999997</v>
      </c>
      <c r="S27" s="5">
        <v>19.760000000000002</v>
      </c>
      <c r="T27" s="43"/>
      <c r="U27" s="44"/>
    </row>
    <row r="28" spans="1:21" x14ac:dyDescent="0.3">
      <c r="A28" s="23" t="s">
        <v>31</v>
      </c>
      <c r="B28" s="24">
        <v>231.19</v>
      </c>
      <c r="C28" s="24">
        <v>274.66000000000003</v>
      </c>
      <c r="D28" s="24">
        <v>212.71</v>
      </c>
      <c r="E28" s="24">
        <v>255.45</v>
      </c>
      <c r="F28" s="24">
        <v>259.64999999999998</v>
      </c>
      <c r="G28" s="24">
        <v>261.41000000000003</v>
      </c>
      <c r="H28" s="24">
        <v>277.26</v>
      </c>
      <c r="I28" s="24">
        <v>271.26</v>
      </c>
      <c r="J28" s="24">
        <v>295.10000000000002</v>
      </c>
      <c r="K28" s="24">
        <v>277.88</v>
      </c>
      <c r="L28" s="24">
        <v>273.85000000000002</v>
      </c>
      <c r="M28" s="24">
        <v>288.89999999999998</v>
      </c>
      <c r="N28" s="24">
        <v>309.35000000000002</v>
      </c>
      <c r="O28" s="24"/>
      <c r="P28" s="25">
        <f>SUM(B28:O28)</f>
        <v>3488.67</v>
      </c>
      <c r="Q28" s="25">
        <v>157.77000000000001</v>
      </c>
      <c r="R28" s="25">
        <f t="shared" si="0"/>
        <v>3646.44</v>
      </c>
      <c r="S28" s="5">
        <v>80.58</v>
      </c>
      <c r="T28" s="43"/>
      <c r="U28" s="44"/>
    </row>
    <row r="29" spans="1:21" x14ac:dyDescent="0.3">
      <c r="A29" s="26" t="s">
        <v>4</v>
      </c>
      <c r="B29" s="9">
        <f>SUM(B9:B28)</f>
        <v>6965.6900000000005</v>
      </c>
      <c r="C29" s="9">
        <f t="shared" ref="C29:N29" si="4">SUM(C9:C28)</f>
        <v>5936.92</v>
      </c>
      <c r="D29" s="9">
        <f t="shared" si="4"/>
        <v>6206.2899999999991</v>
      </c>
      <c r="E29" s="9">
        <f t="shared" si="4"/>
        <v>6329.91</v>
      </c>
      <c r="F29" s="9">
        <f t="shared" si="4"/>
        <v>6488.0499999999993</v>
      </c>
      <c r="G29" s="9">
        <f t="shared" si="4"/>
        <v>6457.92</v>
      </c>
      <c r="H29" s="9">
        <f t="shared" si="4"/>
        <v>6578.6399999999994</v>
      </c>
      <c r="I29" s="9">
        <f t="shared" si="4"/>
        <v>6642.05</v>
      </c>
      <c r="J29" s="9">
        <f t="shared" si="4"/>
        <v>6540.84</v>
      </c>
      <c r="K29" s="9">
        <f t="shared" si="4"/>
        <v>6609.5300000000007</v>
      </c>
      <c r="L29" s="9">
        <f t="shared" si="4"/>
        <v>6720.6200000000008</v>
      </c>
      <c r="M29" s="9">
        <f t="shared" si="4"/>
        <v>6474.1500000000015</v>
      </c>
      <c r="N29" s="9">
        <f t="shared" si="4"/>
        <v>6724.9000000000005</v>
      </c>
      <c r="O29" s="9">
        <f>SUM(O9:O28)</f>
        <v>0.93</v>
      </c>
      <c r="P29" s="10">
        <f>SUM(P9:P28)</f>
        <v>84676.439999999988</v>
      </c>
      <c r="Q29" s="10">
        <f>SUM(Q9:Q28)</f>
        <v>2538.8900000000003</v>
      </c>
      <c r="R29" s="10">
        <f>SUM(R9:R28)</f>
        <v>87215.330000000016</v>
      </c>
      <c r="S29" s="27">
        <f t="shared" ref="S29" si="5">SUM(S9:S28)</f>
        <v>1249.44</v>
      </c>
    </row>
    <row r="30" spans="1:21" x14ac:dyDescent="0.3">
      <c r="A30" s="2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1" x14ac:dyDescent="0.3">
      <c r="A31" s="4"/>
      <c r="B31" s="5"/>
      <c r="C31" s="5"/>
      <c r="D31" s="5"/>
      <c r="E31" s="5"/>
      <c r="F31" s="5"/>
      <c r="G31" s="5" t="s">
        <v>32</v>
      </c>
      <c r="H31" s="5"/>
      <c r="I31" s="5"/>
      <c r="J31" s="5"/>
      <c r="K31" s="5"/>
      <c r="L31" s="5"/>
      <c r="M31" s="5"/>
      <c r="N31" s="5"/>
      <c r="O31" s="5"/>
      <c r="P31" s="5"/>
      <c r="Q31" s="13"/>
      <c r="R31" s="13" t="s">
        <v>62</v>
      </c>
    </row>
    <row r="32" spans="1:21" x14ac:dyDescent="0.3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9"/>
    </row>
    <row r="33" spans="1:114" x14ac:dyDescent="0.3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14" x14ac:dyDescent="0.3">
      <c r="A34" s="3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14" x14ac:dyDescent="0.3">
      <c r="A35" t="s">
        <v>33</v>
      </c>
      <c r="R35" s="5"/>
      <c r="S35" s="16" t="s">
        <v>9</v>
      </c>
    </row>
    <row r="36" spans="1:114" x14ac:dyDescent="0.3">
      <c r="A36" s="1"/>
      <c r="B36" s="2" t="s">
        <v>0</v>
      </c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>
        <v>12</v>
      </c>
      <c r="O36" s="2" t="s">
        <v>34</v>
      </c>
      <c r="P36" s="3" t="s">
        <v>1</v>
      </c>
      <c r="Q36" s="3" t="s">
        <v>2</v>
      </c>
      <c r="R36" s="3" t="s">
        <v>3</v>
      </c>
      <c r="S36" s="18" t="s">
        <v>11</v>
      </c>
    </row>
    <row r="37" spans="1:114" x14ac:dyDescent="0.3">
      <c r="A37" s="41" t="s">
        <v>57</v>
      </c>
      <c r="B37" s="5">
        <v>14</v>
      </c>
      <c r="C37" s="5">
        <v>13</v>
      </c>
      <c r="D37" s="5">
        <v>19.95</v>
      </c>
      <c r="E37" s="5">
        <v>14.9</v>
      </c>
      <c r="F37" s="5">
        <v>20.13</v>
      </c>
      <c r="G37" s="5">
        <v>18.95</v>
      </c>
      <c r="H37" s="5">
        <v>21.68</v>
      </c>
      <c r="I37" s="5">
        <v>11</v>
      </c>
      <c r="J37" s="5">
        <v>11</v>
      </c>
      <c r="K37" s="5">
        <v>22.77</v>
      </c>
      <c r="L37" s="5">
        <v>10.98</v>
      </c>
      <c r="M37" s="5">
        <v>10.06</v>
      </c>
      <c r="N37" s="5">
        <v>13</v>
      </c>
      <c r="O37" s="5"/>
      <c r="P37" s="42">
        <f>SUM(B37:O37)</f>
        <v>201.42000000000002</v>
      </c>
      <c r="Q37" s="42">
        <v>0.66</v>
      </c>
      <c r="R37" s="5">
        <f t="shared" ref="R37:R61" si="6">SUM(P37:Q37)</f>
        <v>202.08</v>
      </c>
      <c r="S37" s="5"/>
      <c r="U37" s="44"/>
    </row>
    <row r="38" spans="1:114" x14ac:dyDescent="0.3">
      <c r="A38" s="21" t="s">
        <v>35</v>
      </c>
      <c r="B38" s="5">
        <v>121.24</v>
      </c>
      <c r="C38" s="5">
        <v>85.84</v>
      </c>
      <c r="D38" s="5">
        <v>79.849999999999994</v>
      </c>
      <c r="E38" s="5">
        <v>86.68</v>
      </c>
      <c r="F38" s="5">
        <v>85.38</v>
      </c>
      <c r="G38" s="5">
        <v>79.05</v>
      </c>
      <c r="H38" s="5">
        <v>78.06</v>
      </c>
      <c r="I38" s="5">
        <v>80.91</v>
      </c>
      <c r="J38" s="5">
        <v>66.39</v>
      </c>
      <c r="K38" s="5"/>
      <c r="L38" s="5"/>
      <c r="M38" s="5"/>
      <c r="N38" s="5"/>
      <c r="O38" s="5"/>
      <c r="P38" s="8">
        <f t="shared" ref="P38:P61" si="7">SUM(B38:O38)</f>
        <v>763.39999999999986</v>
      </c>
      <c r="Q38" s="8">
        <v>2.33</v>
      </c>
      <c r="R38" s="5">
        <f t="shared" si="6"/>
        <v>765.7299999999999</v>
      </c>
      <c r="S38" s="5"/>
      <c r="U38" s="44"/>
    </row>
    <row r="39" spans="1:114" s="30" customFormat="1" x14ac:dyDescent="0.3">
      <c r="A39" s="21" t="s">
        <v>63</v>
      </c>
      <c r="B39" s="5"/>
      <c r="C39" s="5"/>
      <c r="D39" s="5"/>
      <c r="E39" s="5"/>
      <c r="F39" s="5"/>
      <c r="G39" s="5"/>
      <c r="H39" s="5"/>
      <c r="I39" s="5"/>
      <c r="J39" s="5"/>
      <c r="K39" s="5">
        <v>53.12</v>
      </c>
      <c r="L39" s="5">
        <v>48.57</v>
      </c>
      <c r="M39" s="5">
        <v>46.46</v>
      </c>
      <c r="N39" s="4">
        <v>20.93</v>
      </c>
      <c r="O39" s="5"/>
      <c r="P39" s="8">
        <f t="shared" si="7"/>
        <v>169.08</v>
      </c>
      <c r="Q39" s="8">
        <v>2.06</v>
      </c>
      <c r="R39" s="5">
        <f t="shared" si="6"/>
        <v>171.14000000000001</v>
      </c>
      <c r="S39" s="4">
        <v>167.08</v>
      </c>
      <c r="T39"/>
      <c r="U39" s="44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</row>
    <row r="40" spans="1:114" x14ac:dyDescent="0.3">
      <c r="A40" s="21" t="s">
        <v>36</v>
      </c>
      <c r="B40" s="5">
        <v>20</v>
      </c>
      <c r="C40" s="5">
        <v>16.41</v>
      </c>
      <c r="D40" s="5">
        <v>23.94</v>
      </c>
      <c r="E40" s="5">
        <v>22.21</v>
      </c>
      <c r="F40" s="5">
        <v>24</v>
      </c>
      <c r="G40" s="5">
        <v>23.63</v>
      </c>
      <c r="H40" s="5">
        <v>25.29</v>
      </c>
      <c r="I40" s="5">
        <v>26.15</v>
      </c>
      <c r="J40" s="5">
        <v>25.43</v>
      </c>
      <c r="K40" s="5">
        <v>27.36</v>
      </c>
      <c r="L40" s="5">
        <v>19.940000000000001</v>
      </c>
      <c r="M40" s="5">
        <v>24.08</v>
      </c>
      <c r="N40" s="5">
        <v>20.53</v>
      </c>
      <c r="O40" s="5"/>
      <c r="P40" s="8">
        <f>SUM(B40:O40)</f>
        <v>298.97000000000003</v>
      </c>
      <c r="Q40" s="8">
        <v>2.44</v>
      </c>
      <c r="R40" s="5">
        <f t="shared" si="6"/>
        <v>301.41000000000003</v>
      </c>
      <c r="S40" s="5">
        <v>1.1399999999999999</v>
      </c>
      <c r="U40" s="44"/>
    </row>
    <row r="41" spans="1:114" x14ac:dyDescent="0.3">
      <c r="A41" s="21" t="s">
        <v>37</v>
      </c>
      <c r="B41" s="5">
        <v>130.69</v>
      </c>
      <c r="C41" s="5">
        <v>83.77</v>
      </c>
      <c r="D41" s="5">
        <v>83.87</v>
      </c>
      <c r="E41" s="5">
        <v>83.22</v>
      </c>
      <c r="F41" s="5">
        <v>83.52</v>
      </c>
      <c r="G41" s="5">
        <v>86.83</v>
      </c>
      <c r="H41" s="5">
        <v>85.87</v>
      </c>
      <c r="I41" s="5">
        <v>85.04</v>
      </c>
      <c r="J41" s="5">
        <v>85.49</v>
      </c>
      <c r="K41" s="5"/>
      <c r="L41" s="5"/>
      <c r="M41" s="5"/>
      <c r="N41" s="5"/>
      <c r="O41" s="5"/>
      <c r="P41" s="8">
        <f>SUM(B41:O41)</f>
        <v>808.3</v>
      </c>
      <c r="Q41" s="8">
        <v>4.0999999999999996</v>
      </c>
      <c r="R41" s="5">
        <f t="shared" si="6"/>
        <v>812.4</v>
      </c>
      <c r="S41" s="5"/>
      <c r="U41" s="44"/>
    </row>
    <row r="42" spans="1:114" x14ac:dyDescent="0.3">
      <c r="A42" s="21" t="s">
        <v>38</v>
      </c>
      <c r="B42" s="5">
        <v>110.49</v>
      </c>
      <c r="C42" s="5">
        <v>84.19</v>
      </c>
      <c r="D42" s="5">
        <v>85.53</v>
      </c>
      <c r="E42" s="5">
        <v>84.59</v>
      </c>
      <c r="F42" s="5">
        <v>85.42</v>
      </c>
      <c r="G42" s="5">
        <v>86.51</v>
      </c>
      <c r="H42" s="5">
        <v>85.11</v>
      </c>
      <c r="I42" s="5">
        <v>84.19</v>
      </c>
      <c r="J42" s="5">
        <v>84.07</v>
      </c>
      <c r="K42" s="5"/>
      <c r="L42" s="5"/>
      <c r="M42" s="5"/>
      <c r="N42" s="5"/>
      <c r="O42" s="5"/>
      <c r="P42" s="8">
        <f t="shared" si="7"/>
        <v>790.10000000000014</v>
      </c>
      <c r="Q42" s="8">
        <v>3.13</v>
      </c>
      <c r="R42" s="5">
        <f t="shared" si="6"/>
        <v>793.23000000000013</v>
      </c>
      <c r="S42" s="5"/>
      <c r="U42" s="44"/>
    </row>
    <row r="43" spans="1:114" x14ac:dyDescent="0.3">
      <c r="A43" s="21" t="s">
        <v>59</v>
      </c>
      <c r="B43" s="5">
        <v>31.66</v>
      </c>
      <c r="C43" s="5">
        <v>33.950000000000003</v>
      </c>
      <c r="D43" s="5">
        <v>32.770000000000003</v>
      </c>
      <c r="E43" s="5">
        <v>21.94</v>
      </c>
      <c r="F43" s="5">
        <v>23.73</v>
      </c>
      <c r="G43" s="5">
        <v>23.07</v>
      </c>
      <c r="H43" s="5"/>
      <c r="I43" s="5"/>
      <c r="J43" s="5"/>
      <c r="K43" s="5"/>
      <c r="L43" s="5"/>
      <c r="M43" s="5"/>
      <c r="N43" s="5"/>
      <c r="O43" s="5"/>
      <c r="P43" s="8">
        <f t="shared" ref="P43" si="8">SUM(B43:O43)</f>
        <v>167.11999999999998</v>
      </c>
      <c r="Q43" s="8">
        <v>1.05</v>
      </c>
      <c r="R43" s="5">
        <f t="shared" ref="R43" si="9">SUM(P43:Q43)</f>
        <v>168.17</v>
      </c>
      <c r="S43" s="5"/>
      <c r="U43" s="44"/>
    </row>
    <row r="44" spans="1:114" x14ac:dyDescent="0.3">
      <c r="A44" s="21" t="s">
        <v>39</v>
      </c>
      <c r="B44" s="5">
        <v>49.97</v>
      </c>
      <c r="C44" s="5">
        <v>49.78</v>
      </c>
      <c r="D44" s="5">
        <v>50.11</v>
      </c>
      <c r="E44" s="5">
        <v>49.62</v>
      </c>
      <c r="F44" s="5">
        <v>49.88</v>
      </c>
      <c r="G44" s="5">
        <v>41.55</v>
      </c>
      <c r="H44" s="5"/>
      <c r="I44" s="5"/>
      <c r="J44" s="5"/>
      <c r="K44" s="5"/>
      <c r="L44" s="5"/>
      <c r="M44" s="5"/>
      <c r="N44" s="5"/>
      <c r="O44" s="5"/>
      <c r="P44" s="8">
        <f t="shared" si="7"/>
        <v>290.91000000000003</v>
      </c>
      <c r="Q44" s="8">
        <v>2.11</v>
      </c>
      <c r="R44" s="5">
        <f>SUM(P44:Q44)</f>
        <v>293.02000000000004</v>
      </c>
      <c r="S44" s="5"/>
      <c r="U44" s="44"/>
    </row>
    <row r="45" spans="1:114" x14ac:dyDescent="0.3">
      <c r="A45" s="21" t="s">
        <v>40</v>
      </c>
      <c r="B45" s="5"/>
      <c r="G45" s="5"/>
      <c r="H45" s="5"/>
      <c r="I45" s="5"/>
      <c r="J45" s="5"/>
      <c r="K45" s="5">
        <v>195.48</v>
      </c>
      <c r="L45" s="5">
        <v>158.01</v>
      </c>
      <c r="M45" s="5">
        <v>132.11000000000001</v>
      </c>
      <c r="N45" s="5">
        <v>125.86</v>
      </c>
      <c r="O45" s="5"/>
      <c r="P45" s="8">
        <f t="shared" si="7"/>
        <v>611.46</v>
      </c>
      <c r="Q45" s="8">
        <v>2.83</v>
      </c>
      <c r="R45" s="5">
        <f>SUM(P45:Q45)</f>
        <v>614.29000000000008</v>
      </c>
      <c r="S45" s="5"/>
    </row>
    <row r="46" spans="1:114" s="31" customFormat="1" x14ac:dyDescent="0.3">
      <c r="A46" s="21" t="s">
        <v>60</v>
      </c>
      <c r="B46" s="5"/>
      <c r="C46" s="5">
        <v>7.75</v>
      </c>
      <c r="D46" s="5">
        <v>9.75</v>
      </c>
      <c r="E46" s="5">
        <v>8</v>
      </c>
      <c r="F46" s="5">
        <v>3</v>
      </c>
      <c r="G46" s="5"/>
      <c r="H46" s="5"/>
      <c r="I46" s="5"/>
      <c r="J46" s="5"/>
      <c r="K46" s="5"/>
      <c r="L46" s="5"/>
      <c r="M46" s="5"/>
      <c r="N46" s="5"/>
      <c r="O46" s="5"/>
      <c r="P46" s="8">
        <f t="shared" ref="P46" si="10">SUM(B46:O46)</f>
        <v>28.5</v>
      </c>
      <c r="Q46" s="8"/>
      <c r="R46" s="5">
        <f>SUM(P46:Q46)</f>
        <v>28.5</v>
      </c>
      <c r="S46" s="5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</row>
    <row r="47" spans="1:114" x14ac:dyDescent="0.3">
      <c r="A47" s="21" t="s">
        <v>41</v>
      </c>
      <c r="B47" s="5">
        <v>25.64</v>
      </c>
      <c r="C47" s="5">
        <v>25</v>
      </c>
      <c r="D47" s="5">
        <v>22.64</v>
      </c>
      <c r="E47" s="5">
        <v>24</v>
      </c>
      <c r="F47" s="5">
        <v>21</v>
      </c>
      <c r="G47" s="5">
        <v>24</v>
      </c>
      <c r="H47" s="5">
        <v>22</v>
      </c>
      <c r="I47" s="5">
        <v>20.350000000000001</v>
      </c>
      <c r="J47" s="5">
        <v>26</v>
      </c>
      <c r="K47" s="5">
        <v>22.5</v>
      </c>
      <c r="L47" s="5">
        <v>28</v>
      </c>
      <c r="M47" s="5">
        <v>14.71</v>
      </c>
      <c r="N47" s="5">
        <v>11</v>
      </c>
      <c r="O47" s="5"/>
      <c r="P47" s="8">
        <f>SUM(B47:O47)</f>
        <v>286.83999999999997</v>
      </c>
      <c r="Q47" s="8"/>
      <c r="R47" s="5">
        <f t="shared" ref="R47" si="11">SUM(P47:Q47)</f>
        <v>286.83999999999997</v>
      </c>
      <c r="S47" s="5"/>
      <c r="U47" s="44"/>
    </row>
    <row r="48" spans="1:114" s="31" customFormat="1" x14ac:dyDescent="0.3">
      <c r="A48" s="21" t="s">
        <v>42</v>
      </c>
      <c r="B48" s="5">
        <v>94.25</v>
      </c>
      <c r="C48" s="5">
        <v>45.55</v>
      </c>
      <c r="D48" s="5">
        <v>42.98</v>
      </c>
      <c r="E48" s="5">
        <v>52.76</v>
      </c>
      <c r="F48" s="5">
        <v>37.64</v>
      </c>
      <c r="G48" s="5">
        <v>31.52</v>
      </c>
      <c r="H48" s="5">
        <v>29.4</v>
      </c>
      <c r="I48" s="5">
        <v>21</v>
      </c>
      <c r="J48" s="5">
        <v>30.41</v>
      </c>
      <c r="K48" s="5"/>
      <c r="L48" s="5"/>
      <c r="M48" s="5"/>
      <c r="N48" s="5"/>
      <c r="O48" s="5"/>
      <c r="P48" s="8">
        <f>SUM(B48:O48)</f>
        <v>385.51</v>
      </c>
      <c r="Q48" s="8">
        <v>3.34</v>
      </c>
      <c r="R48" s="5">
        <f t="shared" si="6"/>
        <v>388.84999999999997</v>
      </c>
      <c r="S48" s="5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</row>
    <row r="49" spans="1:114" x14ac:dyDescent="0.3">
      <c r="A49" s="21" t="s">
        <v>43</v>
      </c>
      <c r="B49" s="5"/>
      <c r="C49" s="5"/>
      <c r="D49" s="5"/>
      <c r="E49" s="5"/>
      <c r="F49" s="5">
        <v>2</v>
      </c>
      <c r="G49" s="5">
        <v>1.47</v>
      </c>
      <c r="H49" s="5">
        <v>8.3000000000000007</v>
      </c>
      <c r="I49" s="5">
        <v>15.97</v>
      </c>
      <c r="J49" s="5">
        <v>35.6</v>
      </c>
      <c r="K49" s="5">
        <v>177.52</v>
      </c>
      <c r="L49" s="5">
        <v>99.2</v>
      </c>
      <c r="M49" s="5">
        <v>60.2</v>
      </c>
      <c r="N49" s="5">
        <v>18.649999999999999</v>
      </c>
      <c r="O49" s="5"/>
      <c r="P49" s="8">
        <f t="shared" si="7"/>
        <v>418.90999999999997</v>
      </c>
      <c r="Q49" s="8"/>
      <c r="R49" s="5">
        <f t="shared" si="6"/>
        <v>418.90999999999997</v>
      </c>
      <c r="S49" s="5">
        <v>394.12</v>
      </c>
      <c r="U49" s="44"/>
    </row>
    <row r="50" spans="1:114" s="31" customFormat="1" x14ac:dyDescent="0.3">
      <c r="A50" s="21" t="s">
        <v>44</v>
      </c>
      <c r="B50" s="5">
        <v>48</v>
      </c>
      <c r="C50" s="5">
        <v>25.68</v>
      </c>
      <c r="D50" s="5">
        <v>42.2</v>
      </c>
      <c r="E50" s="5">
        <v>28.75</v>
      </c>
      <c r="F50" s="5">
        <v>25.76</v>
      </c>
      <c r="G50" s="5">
        <v>32.729999999999997</v>
      </c>
      <c r="H50" s="5">
        <v>29.81</v>
      </c>
      <c r="I50" s="5">
        <v>24.09</v>
      </c>
      <c r="J50" s="5">
        <v>28.57</v>
      </c>
      <c r="K50" s="5"/>
      <c r="L50" s="5"/>
      <c r="M50" s="5"/>
      <c r="N50" s="5"/>
      <c r="O50" s="5"/>
      <c r="P50" s="8">
        <f t="shared" si="7"/>
        <v>285.58999999999997</v>
      </c>
      <c r="Q50" s="8">
        <v>1.63</v>
      </c>
      <c r="R50" s="5">
        <f t="shared" si="6"/>
        <v>287.21999999999997</v>
      </c>
      <c r="S50" s="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</row>
    <row r="51" spans="1:114" s="31" customFormat="1" x14ac:dyDescent="0.3">
      <c r="A51" s="21" t="s">
        <v>45</v>
      </c>
      <c r="B51" s="5"/>
      <c r="C51" s="5"/>
      <c r="D51" s="5"/>
      <c r="E51" s="5"/>
      <c r="F51" s="5"/>
      <c r="G51" s="5"/>
      <c r="H51" s="5"/>
      <c r="I51" s="5"/>
      <c r="J51" s="5"/>
      <c r="K51" s="5">
        <v>15.5</v>
      </c>
      <c r="L51" s="5">
        <v>28.22</v>
      </c>
      <c r="M51" s="5">
        <v>45.9</v>
      </c>
      <c r="N51" s="5">
        <v>54.84</v>
      </c>
      <c r="O51" s="5"/>
      <c r="P51" s="8">
        <f t="shared" si="7"/>
        <v>144.46</v>
      </c>
      <c r="Q51" s="8">
        <v>0.92</v>
      </c>
      <c r="R51" s="5">
        <f t="shared" si="6"/>
        <v>145.38</v>
      </c>
      <c r="S51" s="5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</row>
    <row r="52" spans="1:114" s="31" customFormat="1" x14ac:dyDescent="0.3">
      <c r="A52" s="21" t="s">
        <v>58</v>
      </c>
      <c r="B52" s="5">
        <v>42.56</v>
      </c>
      <c r="C52" s="5">
        <v>58</v>
      </c>
      <c r="D52" s="5">
        <v>68.41</v>
      </c>
      <c r="E52" s="5">
        <v>85.49</v>
      </c>
      <c r="F52" s="5">
        <v>76.05</v>
      </c>
      <c r="G52" s="5">
        <v>93.27</v>
      </c>
      <c r="H52" s="5">
        <v>108.64</v>
      </c>
      <c r="I52" s="5">
        <v>102.45</v>
      </c>
      <c r="J52" s="5">
        <v>132.74</v>
      </c>
      <c r="K52" s="5">
        <v>174.32</v>
      </c>
      <c r="L52" s="5">
        <v>120.83</v>
      </c>
      <c r="M52" s="5">
        <v>69.760000000000005</v>
      </c>
      <c r="N52" s="5">
        <v>48.58</v>
      </c>
      <c r="O52" s="5"/>
      <c r="P52" s="8">
        <f t="shared" si="7"/>
        <v>1181.0999999999999</v>
      </c>
      <c r="Q52" s="8">
        <v>22.01</v>
      </c>
      <c r="R52" s="5">
        <f t="shared" si="6"/>
        <v>1203.1099999999999</v>
      </c>
      <c r="S52" s="5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</row>
    <row r="53" spans="1:114" s="31" customFormat="1" x14ac:dyDescent="0.3">
      <c r="A53" s="21" t="s">
        <v>46</v>
      </c>
      <c r="B53" s="5">
        <v>91.95</v>
      </c>
      <c r="C53" s="5">
        <v>54.46</v>
      </c>
      <c r="D53" s="5">
        <v>55.98</v>
      </c>
      <c r="E53" s="5">
        <v>80.75</v>
      </c>
      <c r="F53" s="5">
        <v>55.27</v>
      </c>
      <c r="G53" s="5">
        <v>55.17</v>
      </c>
      <c r="H53" s="5">
        <v>56.6</v>
      </c>
      <c r="I53" s="5">
        <v>54.02</v>
      </c>
      <c r="J53" s="5">
        <v>41.92</v>
      </c>
      <c r="K53" s="5"/>
      <c r="L53" s="5"/>
      <c r="M53" s="5"/>
      <c r="N53" s="5"/>
      <c r="O53" s="5"/>
      <c r="P53" s="8">
        <f t="shared" si="7"/>
        <v>546.12</v>
      </c>
      <c r="Q53" s="8">
        <v>6.97</v>
      </c>
      <c r="R53" s="5">
        <f t="shared" si="6"/>
        <v>553.09</v>
      </c>
      <c r="S53" s="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 spans="1:114" x14ac:dyDescent="0.3">
      <c r="A54" s="21" t="s">
        <v>47</v>
      </c>
      <c r="B54" s="5">
        <v>34.119999999999997</v>
      </c>
      <c r="C54" s="5">
        <v>29.23</v>
      </c>
      <c r="D54" s="5">
        <v>28.81</v>
      </c>
      <c r="E54" s="5">
        <v>25.84</v>
      </c>
      <c r="F54" s="5">
        <v>15.13</v>
      </c>
      <c r="G54" s="5">
        <v>21.8</v>
      </c>
      <c r="H54" s="5">
        <v>31.88</v>
      </c>
      <c r="I54" s="5">
        <v>29.42</v>
      </c>
      <c r="J54" s="5">
        <v>25.97</v>
      </c>
      <c r="K54" s="5"/>
      <c r="L54" s="5"/>
      <c r="M54" s="5"/>
      <c r="N54" s="5"/>
      <c r="O54" s="5"/>
      <c r="P54" s="8">
        <f t="shared" si="7"/>
        <v>242.20000000000002</v>
      </c>
      <c r="Q54" s="8">
        <v>6.79</v>
      </c>
      <c r="R54" s="5">
        <f t="shared" si="6"/>
        <v>248.99</v>
      </c>
      <c r="S54" s="5"/>
    </row>
    <row r="55" spans="1:114" s="31" customFormat="1" x14ac:dyDescent="0.3">
      <c r="A55" s="21" t="s">
        <v>48</v>
      </c>
      <c r="B55" s="5">
        <v>107.4</v>
      </c>
      <c r="C55" s="5">
        <v>82.83</v>
      </c>
      <c r="D55" s="5">
        <v>86.28</v>
      </c>
      <c r="E55" s="5">
        <v>84.73</v>
      </c>
      <c r="F55" s="5">
        <v>82.75</v>
      </c>
      <c r="G55" s="5">
        <v>84.87</v>
      </c>
      <c r="H55" s="5">
        <v>82.75</v>
      </c>
      <c r="I55" s="5">
        <v>80.260000000000005</v>
      </c>
      <c r="J55" s="5">
        <v>77.3</v>
      </c>
      <c r="K55" s="5"/>
      <c r="L55" s="5"/>
      <c r="M55" s="5"/>
      <c r="N55" s="5"/>
      <c r="O55" s="5"/>
      <c r="P55" s="8">
        <f t="shared" si="7"/>
        <v>769.17</v>
      </c>
      <c r="Q55" s="8">
        <v>4</v>
      </c>
      <c r="R55" s="5">
        <f t="shared" si="6"/>
        <v>773.17</v>
      </c>
      <c r="S55" s="5"/>
      <c r="T55"/>
      <c r="U55" s="44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</row>
    <row r="56" spans="1:114" x14ac:dyDescent="0.3">
      <c r="A56" s="21" t="s">
        <v>49</v>
      </c>
      <c r="B56" s="5">
        <v>62.67</v>
      </c>
      <c r="C56" s="5">
        <v>62.31</v>
      </c>
      <c r="D56" s="5">
        <v>56.54</v>
      </c>
      <c r="E56" s="5">
        <v>62.56</v>
      </c>
      <c r="F56" s="5">
        <v>65.16</v>
      </c>
      <c r="G56" s="5">
        <v>60.52</v>
      </c>
      <c r="H56" s="5">
        <v>63.67</v>
      </c>
      <c r="I56" s="5">
        <v>67.7</v>
      </c>
      <c r="J56" s="5">
        <v>61.72</v>
      </c>
      <c r="K56" s="5"/>
      <c r="L56" s="5"/>
      <c r="M56" s="5"/>
      <c r="N56" s="5"/>
      <c r="O56" s="5"/>
      <c r="P56" s="8">
        <f t="shared" si="7"/>
        <v>562.85</v>
      </c>
      <c r="Q56" s="8">
        <v>3.72</v>
      </c>
      <c r="R56" s="5">
        <f>SUM(P56:Q56)</f>
        <v>566.57000000000005</v>
      </c>
      <c r="S56" s="5"/>
      <c r="U56" s="44"/>
    </row>
    <row r="57" spans="1:114" s="31" customFormat="1" x14ac:dyDescent="0.3">
      <c r="A57" s="21" t="s">
        <v>50</v>
      </c>
      <c r="B57" s="5">
        <v>98.73</v>
      </c>
      <c r="C57" s="5">
        <v>79.37</v>
      </c>
      <c r="D57" s="5">
        <v>82.88</v>
      </c>
      <c r="E57" s="5">
        <v>82.8</v>
      </c>
      <c r="F57" s="5">
        <v>83.77</v>
      </c>
      <c r="G57" s="5">
        <v>69.25</v>
      </c>
      <c r="H57" s="5">
        <v>62.79</v>
      </c>
      <c r="I57" s="5">
        <v>64.349999999999994</v>
      </c>
      <c r="J57" s="5">
        <v>74.81</v>
      </c>
      <c r="K57" s="5"/>
      <c r="L57" s="5"/>
      <c r="M57" s="5"/>
      <c r="N57" s="5"/>
      <c r="O57" s="5"/>
      <c r="P57" s="8">
        <f t="shared" si="7"/>
        <v>698.75</v>
      </c>
      <c r="Q57" s="8">
        <v>3.25</v>
      </c>
      <c r="R57" s="5">
        <f>SUM(P57:Q57)</f>
        <v>702</v>
      </c>
      <c r="S57" s="5"/>
      <c r="T57"/>
      <c r="U57" s="44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</row>
    <row r="58" spans="1:114" x14ac:dyDescent="0.3">
      <c r="A58" s="21" t="s">
        <v>51</v>
      </c>
      <c r="B58" s="5"/>
      <c r="C58" s="5"/>
      <c r="D58" s="5"/>
      <c r="E58" s="5"/>
      <c r="F58" s="5"/>
      <c r="G58" s="5"/>
      <c r="H58" s="5"/>
      <c r="I58" s="5"/>
      <c r="J58" s="5"/>
      <c r="K58" s="5">
        <v>60.82</v>
      </c>
      <c r="L58" s="5">
        <v>47.05</v>
      </c>
      <c r="M58" s="5">
        <v>42.49</v>
      </c>
      <c r="N58" s="5">
        <v>46.26</v>
      </c>
      <c r="O58" s="5"/>
      <c r="P58" s="8">
        <f>SUM(B58:O58)</f>
        <v>196.62</v>
      </c>
      <c r="Q58" s="8">
        <v>2.12</v>
      </c>
      <c r="R58" s="5">
        <f t="shared" si="6"/>
        <v>198.74</v>
      </c>
      <c r="S58" s="5"/>
    </row>
    <row r="59" spans="1:114" s="31" customFormat="1" x14ac:dyDescent="0.3">
      <c r="A59" s="21" t="s">
        <v>52</v>
      </c>
      <c r="B59" s="5">
        <v>92.42</v>
      </c>
      <c r="C59" s="5">
        <v>58.91</v>
      </c>
      <c r="D59" s="5">
        <v>53.96</v>
      </c>
      <c r="E59" s="5">
        <v>54.51</v>
      </c>
      <c r="F59" s="5">
        <v>41.71</v>
      </c>
      <c r="G59" s="5">
        <v>46.9</v>
      </c>
      <c r="H59" s="5">
        <v>46.91</v>
      </c>
      <c r="I59" s="5">
        <v>44.75</v>
      </c>
      <c r="J59" s="5">
        <v>47.06</v>
      </c>
      <c r="K59" s="5">
        <v>48.55</v>
      </c>
      <c r="L59" s="5">
        <v>29.9</v>
      </c>
      <c r="M59" s="5">
        <v>27.84</v>
      </c>
      <c r="N59" s="5">
        <v>29.83</v>
      </c>
      <c r="O59" s="5"/>
      <c r="P59" s="8">
        <f t="shared" si="7"/>
        <v>623.25</v>
      </c>
      <c r="Q59" s="8">
        <v>3.35</v>
      </c>
      <c r="R59" s="5">
        <f t="shared" si="6"/>
        <v>626.6</v>
      </c>
      <c r="S59" s="5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</row>
    <row r="60" spans="1:114" x14ac:dyDescent="0.3">
      <c r="A60" s="21" t="s">
        <v>53</v>
      </c>
      <c r="B60" s="5"/>
      <c r="C60" s="5"/>
      <c r="D60" s="5"/>
      <c r="E60" s="5"/>
      <c r="F60" s="5"/>
      <c r="G60" s="5"/>
      <c r="H60" s="5"/>
      <c r="I60" s="5"/>
      <c r="J60" s="5"/>
      <c r="K60" s="5">
        <v>159.27000000000001</v>
      </c>
      <c r="L60" s="5">
        <v>160.41</v>
      </c>
      <c r="M60" s="5">
        <v>152.44999999999999</v>
      </c>
      <c r="N60" s="5">
        <v>137.57</v>
      </c>
      <c r="O60" s="5"/>
      <c r="P60" s="8">
        <f t="shared" si="7"/>
        <v>609.70000000000005</v>
      </c>
      <c r="Q60" s="8">
        <v>1.34</v>
      </c>
      <c r="R60" s="5">
        <f t="shared" si="6"/>
        <v>611.04000000000008</v>
      </c>
      <c r="S60" s="5"/>
    </row>
    <row r="61" spans="1:114" s="31" customFormat="1" x14ac:dyDescent="0.3">
      <c r="A61" s="21" t="s">
        <v>54</v>
      </c>
      <c r="B61" s="5">
        <v>44.93</v>
      </c>
      <c r="C61" s="5">
        <v>37.97</v>
      </c>
      <c r="D61" s="5">
        <v>28.86</v>
      </c>
      <c r="E61" s="5">
        <v>28.56</v>
      </c>
      <c r="F61" s="5">
        <v>35.51</v>
      </c>
      <c r="G61" s="5">
        <v>34.15</v>
      </c>
      <c r="H61" s="5">
        <v>14.95</v>
      </c>
      <c r="I61" s="5">
        <v>16.47</v>
      </c>
      <c r="J61" s="5"/>
      <c r="K61" s="5"/>
      <c r="L61" s="5"/>
      <c r="M61" s="5"/>
      <c r="N61" s="5"/>
      <c r="O61" s="5"/>
      <c r="P61" s="8">
        <f t="shared" si="7"/>
        <v>241.39999999999998</v>
      </c>
      <c r="Q61" s="8">
        <v>1.37</v>
      </c>
      <c r="R61" s="5">
        <f t="shared" si="6"/>
        <v>242.76999999999998</v>
      </c>
      <c r="S61" s="5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</row>
    <row r="62" spans="1:114" x14ac:dyDescent="0.3">
      <c r="A62" s="26" t="s">
        <v>5</v>
      </c>
      <c r="B62" s="9">
        <f t="shared" ref="B62:S62" si="12">SUM(B37:B61)</f>
        <v>1220.72</v>
      </c>
      <c r="C62" s="9">
        <f t="shared" si="12"/>
        <v>934</v>
      </c>
      <c r="D62" s="9">
        <f t="shared" si="12"/>
        <v>955.31</v>
      </c>
      <c r="E62" s="9">
        <f t="shared" si="12"/>
        <v>981.90999999999985</v>
      </c>
      <c r="F62" s="9">
        <f t="shared" si="12"/>
        <v>916.81</v>
      </c>
      <c r="G62" s="9">
        <f t="shared" si="12"/>
        <v>915.2399999999999</v>
      </c>
      <c r="H62" s="9">
        <f t="shared" si="12"/>
        <v>853.70999999999992</v>
      </c>
      <c r="I62" s="9">
        <f t="shared" si="12"/>
        <v>828.12000000000012</v>
      </c>
      <c r="J62" s="9">
        <f t="shared" si="12"/>
        <v>854.48</v>
      </c>
      <c r="K62" s="9">
        <f t="shared" si="12"/>
        <v>957.20999999999992</v>
      </c>
      <c r="L62" s="9">
        <f t="shared" si="12"/>
        <v>751.1099999999999</v>
      </c>
      <c r="M62" s="9">
        <f t="shared" si="12"/>
        <v>626.05999999999995</v>
      </c>
      <c r="N62" s="9">
        <f t="shared" si="12"/>
        <v>527.04999999999995</v>
      </c>
      <c r="O62" s="9">
        <f t="shared" si="12"/>
        <v>0</v>
      </c>
      <c r="P62" s="10">
        <f t="shared" si="12"/>
        <v>11321.730000000001</v>
      </c>
      <c r="Q62" s="10">
        <f t="shared" si="12"/>
        <v>81.52000000000001</v>
      </c>
      <c r="R62" s="9">
        <f t="shared" si="12"/>
        <v>11403.250000000002</v>
      </c>
      <c r="S62" s="32">
        <f t="shared" si="12"/>
        <v>562.34</v>
      </c>
    </row>
    <row r="63" spans="1:114" x14ac:dyDescent="0.3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14" x14ac:dyDescent="0.3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9" x14ac:dyDescent="0.3">
      <c r="A65" s="33" t="s">
        <v>55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>
        <v>0</v>
      </c>
      <c r="Q65" s="9">
        <v>757.3</v>
      </c>
      <c r="R65" s="9">
        <f>SUM(P65:Q65)</f>
        <v>757.3</v>
      </c>
    </row>
    <row r="66" spans="1:19" x14ac:dyDescent="0.3">
      <c r="A66" s="3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9" ht="21.75" customHeight="1" thickBot="1" x14ac:dyDescent="0.35">
      <c r="A67" s="38" t="s">
        <v>56</v>
      </c>
      <c r="B67" s="39">
        <f t="shared" ref="B67:O67" si="13">B29+B62</f>
        <v>8186.4100000000008</v>
      </c>
      <c r="C67" s="39">
        <f t="shared" si="13"/>
        <v>6870.92</v>
      </c>
      <c r="D67" s="39">
        <f t="shared" si="13"/>
        <v>7161.5999999999985</v>
      </c>
      <c r="E67" s="39">
        <f t="shared" si="13"/>
        <v>7311.82</v>
      </c>
      <c r="F67" s="39">
        <f t="shared" si="13"/>
        <v>7404.8599999999988</v>
      </c>
      <c r="G67" s="39">
        <f t="shared" si="13"/>
        <v>7373.16</v>
      </c>
      <c r="H67" s="39">
        <f t="shared" si="13"/>
        <v>7432.3499999999995</v>
      </c>
      <c r="I67" s="39">
        <f t="shared" si="13"/>
        <v>7470.17</v>
      </c>
      <c r="J67" s="39">
        <f t="shared" si="13"/>
        <v>7395.32</v>
      </c>
      <c r="K67" s="39">
        <f t="shared" si="13"/>
        <v>7566.7400000000007</v>
      </c>
      <c r="L67" s="39">
        <f t="shared" si="13"/>
        <v>7471.7300000000005</v>
      </c>
      <c r="M67" s="39">
        <f t="shared" si="13"/>
        <v>7100.2100000000009</v>
      </c>
      <c r="N67" s="39">
        <f t="shared" si="13"/>
        <v>7251.9500000000007</v>
      </c>
      <c r="O67" s="39">
        <f t="shared" si="13"/>
        <v>0.93</v>
      </c>
      <c r="P67" s="40">
        <f>P29+P62+P65</f>
        <v>95998.169999999984</v>
      </c>
      <c r="Q67" s="40">
        <f>Q29+Q62+Q65</f>
        <v>3377.71</v>
      </c>
      <c r="R67" s="40">
        <f>R29+R62+R65</f>
        <v>99375.880000000019</v>
      </c>
      <c r="S67" s="35">
        <f>SUM(S29,S62)</f>
        <v>1811.7800000000002</v>
      </c>
    </row>
    <row r="68" spans="1:19" ht="15" thickTop="1" x14ac:dyDescent="0.3"/>
    <row r="69" spans="1:19" x14ac:dyDescent="0.3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37"/>
      <c r="O69" s="37"/>
      <c r="P69" s="37"/>
      <c r="Q69" s="13"/>
      <c r="R69" s="13" t="s">
        <v>62</v>
      </c>
    </row>
    <row r="70" spans="1:19" x14ac:dyDescent="0.3">
      <c r="B70" s="11"/>
      <c r="C70" s="11"/>
      <c r="E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9" x14ac:dyDescent="0.3">
      <c r="A71" s="4"/>
      <c r="B71" s="12"/>
      <c r="C71" s="12"/>
      <c r="D71" s="36"/>
      <c r="E71" s="5"/>
      <c r="F71" s="5"/>
      <c r="G71" s="5"/>
      <c r="H71" s="5"/>
      <c r="I71" s="5"/>
      <c r="J71" s="5"/>
      <c r="K71" s="5"/>
      <c r="L71" s="5"/>
      <c r="M71" s="5"/>
    </row>
    <row r="72" spans="1:19" x14ac:dyDescent="0.3">
      <c r="A72" s="4"/>
      <c r="B72" s="12"/>
      <c r="C72" s="12"/>
      <c r="D72" s="3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29"/>
    </row>
    <row r="73" spans="1:19" x14ac:dyDescent="0.3">
      <c r="F73" s="5"/>
      <c r="G73" s="5"/>
      <c r="H73" s="5"/>
      <c r="I73" s="5"/>
      <c r="J73" s="5"/>
      <c r="K73" s="5"/>
      <c r="L73" s="5"/>
    </row>
  </sheetData>
  <sheetProtection algorithmName="SHA-512" hashValue="oaSb6cM9YbUCOIH0l17YVTIwwlIEynKfDjnfaisZToHbHim/8Wv7jJujJ5GLhJ6j16Hpy/sM+YEMbfgl8uujvQ==" saltValue="Fo86fhUnZt7yENUFZ1ZM6w==" spinCount="100000" sheet="1" objects="1" scenarios="1"/>
  <conditionalFormatting sqref="A37:R38 A39:M39 O39:R39 A40:R44 A45:B45 G45:R45 A46:R61">
    <cfRule type="expression" dxfId="0" priority="8">
      <formula>MOD(ROW(),2)=0</formula>
    </cfRule>
  </conditionalFormatting>
  <pageMargins left="0.25" right="0" top="0.75" bottom="0.25" header="0.3" footer="0.3"/>
  <pageSetup scale="88" fitToHeight="0" orientation="landscape" r:id="rId1"/>
  <rowBreaks count="1" manualBreakCount="1">
    <brk id="34" max="17" man="1"/>
  </rowBreaks>
  <ignoredErrors>
    <ignoredError sqref="C29:N29 C62:N6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E71BA0-CC8D-4C2B-ABE9-2E3EBAA17E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86C0BE-2699-4829-8ECB-B12CF9513D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0c62b6-fbfc-4c9c-86a3-28eadb6312f9"/>
    <ds:schemaRef ds:uri="09c04866-85cb-44b8-bcde-3bbcbe4bcb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FCAEE5-7E4F-4F04-B905-62D7286D06C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09c04866-85cb-44b8-bcde-3bbcbe4bcb20"/>
    <ds:schemaRef ds:uri="c00c62b6-fbfc-4c9c-86a3-28eadb6312f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Fall 2025</vt:lpstr>
      <vt:lpstr>'KISD Fall 2025'!Print_Area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Sexton</dc:creator>
  <cp:lastModifiedBy>Jeff Sexton</cp:lastModifiedBy>
  <cp:lastPrinted>2024-04-25T15:16:02Z</cp:lastPrinted>
  <dcterms:created xsi:type="dcterms:W3CDTF">2021-03-16T12:47:06Z</dcterms:created>
  <dcterms:modified xsi:type="dcterms:W3CDTF">2026-09-10T13:22:22Z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  <property fmtid="{D5CDD505-2E9C-101B-9397-08002B2CF9AE}" pid="3" name="MediaServiceImageTags">
    <vt:lpwstr/>
  </property>
</Properties>
</file>