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5-26/"/>
    </mc:Choice>
  </mc:AlternateContent>
  <xr:revisionPtr revIDLastSave="0" documentId="8_{78019B52-052C-44D6-9AF8-6B05DC9DAE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SD Spring 2026" sheetId="2" r:id="rId1"/>
  </sheets>
  <definedNames>
    <definedName name="_xlnm.Print_Area" localSheetId="0">'KISD Spring 2026'!$A$1:$R$71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8" i="2" l="1"/>
  <c r="P18" i="2"/>
  <c r="P47" i="2"/>
  <c r="R47" i="2" s="1"/>
  <c r="P46" i="2"/>
  <c r="R46" i="2" s="1"/>
  <c r="P9" i="2"/>
  <c r="R9" i="2" s="1"/>
  <c r="P10" i="2"/>
  <c r="P11" i="2"/>
  <c r="P12" i="2"/>
  <c r="P13" i="2"/>
  <c r="P14" i="2"/>
  <c r="P15" i="2"/>
  <c r="P16" i="2"/>
  <c r="P17" i="2"/>
  <c r="P19" i="2"/>
  <c r="P20" i="2"/>
  <c r="P21" i="2"/>
  <c r="P22" i="2"/>
  <c r="P23" i="2"/>
  <c r="P24" i="2"/>
  <c r="P25" i="2"/>
  <c r="P26" i="2"/>
  <c r="P27" i="2"/>
  <c r="P28" i="2"/>
  <c r="P58" i="2" l="1"/>
  <c r="P48" i="2"/>
  <c r="P43" i="2"/>
  <c r="R43" i="2" s="1"/>
  <c r="P40" i="2"/>
  <c r="R10" i="2" l="1"/>
  <c r="R11" i="2"/>
  <c r="R12" i="2"/>
  <c r="R13" i="2"/>
  <c r="R14" i="2"/>
  <c r="R15" i="2"/>
  <c r="R16" i="2"/>
  <c r="R17" i="2"/>
  <c r="R19" i="2"/>
  <c r="R20" i="2"/>
  <c r="R21" i="2"/>
  <c r="R22" i="2"/>
  <c r="R23" i="2"/>
  <c r="R24" i="2"/>
  <c r="R25" i="2"/>
  <c r="R26" i="2"/>
  <c r="P41" i="2" l="1"/>
  <c r="R41" i="2" s="1"/>
  <c r="B29" i="2"/>
  <c r="R65" i="2" l="1"/>
  <c r="S62" i="2"/>
  <c r="Q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B67" i="2" s="1"/>
  <c r="P61" i="2"/>
  <c r="R61" i="2" s="1"/>
  <c r="P60" i="2"/>
  <c r="R60" i="2" s="1"/>
  <c r="P59" i="2"/>
  <c r="R59" i="2" s="1"/>
  <c r="R58" i="2"/>
  <c r="P57" i="2"/>
  <c r="R57" i="2" s="1"/>
  <c r="P56" i="2"/>
  <c r="R56" i="2" s="1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R48" i="2"/>
  <c r="P45" i="2"/>
  <c r="R45" i="2" s="1"/>
  <c r="P44" i="2"/>
  <c r="R44" i="2" s="1"/>
  <c r="P42" i="2"/>
  <c r="R42" i="2" s="1"/>
  <c r="R40" i="2"/>
  <c r="P39" i="2"/>
  <c r="R39" i="2" s="1"/>
  <c r="P38" i="2"/>
  <c r="R38" i="2" s="1"/>
  <c r="P37" i="2"/>
  <c r="S29" i="2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R28" i="2"/>
  <c r="R27" i="2"/>
  <c r="O67" i="2" l="1"/>
  <c r="S67" i="2"/>
  <c r="J67" i="2"/>
  <c r="I67" i="2"/>
  <c r="P29" i="2"/>
  <c r="H67" i="2"/>
  <c r="C67" i="2"/>
  <c r="P62" i="2"/>
  <c r="N67" i="2"/>
  <c r="M67" i="2"/>
  <c r="L67" i="2"/>
  <c r="K67" i="2"/>
  <c r="G67" i="2"/>
  <c r="F67" i="2"/>
  <c r="E67" i="2"/>
  <c r="D67" i="2"/>
  <c r="Q67" i="2"/>
  <c r="R29" i="2"/>
  <c r="R37" i="2"/>
  <c r="R62" i="2" s="1"/>
  <c r="P67" i="2" l="1"/>
  <c r="R67" i="2"/>
</calcChain>
</file>

<file path=xl/sharedStrings.xml><?xml version="1.0" encoding="utf-8"?>
<sst xmlns="http://schemas.openxmlformats.org/spreadsheetml/2006/main" count="71" uniqueCount="64">
  <si>
    <t>K</t>
  </si>
  <si>
    <t>GE Total</t>
  </si>
  <si>
    <t>SE Total</t>
  </si>
  <si>
    <t>Total K-12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</si>
  <si>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</si>
  <si>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</si>
  <si>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</si>
  <si>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</si>
  <si>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</si>
  <si>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</si>
  <si>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</si>
  <si>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</si>
  <si>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</si>
  <si>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</si>
  <si>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</si>
  <si>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</si>
  <si>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</si>
  <si>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</si>
  <si>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</si>
  <si>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</si>
  <si>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</si>
  <si>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</si>
  <si>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</si>
  <si>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</si>
  <si>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</si>
  <si>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</si>
  <si>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</si>
  <si>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</si>
  <si>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</si>
  <si>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</si>
  <si>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</si>
  <si>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</si>
  <si>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</si>
  <si>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</si>
  <si>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</si>
  <si>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</si>
  <si>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Covenant House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</si>
  <si>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</si>
  <si>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</si>
  <si>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</si>
  <si>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</si>
  <si>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</si>
  <si>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</si>
  <si>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</si>
  <si>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</si>
  <si>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</si>
  <si>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</si>
  <si>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</si>
  <si>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</si>
  <si>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</si>
  <si>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</si>
  <si>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</si>
  <si>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</si>
  <si>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</si>
  <si>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</si>
  <si>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</si>
  <si>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</si>
  <si>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</si>
  <si>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</si>
  <si>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</si>
  <si>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t>Gerald Dawkins</t>
  </si>
  <si>
    <t>Grove Montessori</t>
  </si>
  <si>
    <r>
      <t>2025-2026 Spring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</si>
  <si>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2025-2026 Spring Membership FTE - </t>
    </r>
    <r>
      <rPr>
        <b/>
        <sz val="11"/>
        <color indexed="10"/>
        <rFont val="Calibri"/>
        <family val="2"/>
      </rPr>
      <t>AUDITED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</si>
</sst>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/>
    <xf numFmtId="40" fontId="6" fillId="2" borderId="0" xfId="0" applyNumberFormat="1" applyFont="1" applyFill="1"/>
    <xf numFmtId="40" fontId="6" fillId="2" borderId="3" xfId="0" applyNumberFormat="1" applyFont="1" applyFill="1" applyBorder="1"/>
    <xf numFmtId="40" fontId="6" fillId="0" borderId="3" xfId="0" applyNumberFormat="1" applyFont="1" applyBorder="1"/>
    <xf numFmtId="40" fontId="6" fillId="3" borderId="4" xfId="0" applyNumberFormat="1" applyFont="1" applyFill="1" applyBorder="1"/>
    <xf numFmtId="40" fontId="6" fillId="3" borderId="8" xfId="0" applyNumberFormat="1" applyFont="1" applyFill="1" applyBorder="1"/>
    <xf numFmtId="40" fontId="5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40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/>
    <xf numFmtId="0" fontId="10" fillId="0" borderId="1" xfId="0" applyFont="1" applyBorder="1" applyAlignment="1">
      <alignment horizontal="center"/>
    </xf>
    <xf numFmtId="0" fontId="6" fillId="2" borderId="2" xfId="0" applyFont="1" applyFill="1" applyBorder="1"/>
    <xf numFmtId="40" fontId="6" fillId="2" borderId="2" xfId="0" applyNumberFormat="1" applyFont="1" applyFill="1" applyBorder="1"/>
    <xf numFmtId="0" fontId="6" fillId="0" borderId="3" xfId="0" applyFont="1" applyBorder="1"/>
    <xf numFmtId="0" fontId="6" fillId="2" borderId="3" xfId="0" applyFont="1" applyFill="1" applyBorder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0" fontId="6" fillId="3" borderId="8" xfId="0" applyFont="1" applyFill="1" applyBorder="1"/>
    <xf numFmtId="0" fontId="6" fillId="0" borderId="10" xfId="0" applyFont="1" applyBorder="1"/>
    <xf numFmtId="14" fontId="6" fillId="0" borderId="0" xfId="0" applyNumberFormat="1" applyFont="1" applyAlignment="1">
      <alignment horizontal="right"/>
    </xf>
    <xf numFmtId="0" fontId="0" fillId="4" borderId="0" xfId="0" applyFill="1"/>
    <xf numFmtId="0" fontId="0" fillId="2" borderId="0" xfId="0" applyFill="1"/>
    <xf numFmtId="40" fontId="6" fillId="0" borderId="4" xfId="0" applyNumberFormat="1" applyFont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Border="1"/>
    <xf numFmtId="49" fontId="5" fillId="0" borderId="0" xfId="0" applyNumberFormat="1" applyFont="1"/>
    <xf numFmtId="40" fontId="6" fillId="0" borderId="0" xfId="0" applyNumberFormat="1" applyFont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6" fillId="0" borderId="2" xfId="0" applyFont="1" applyBorder="1"/>
    <xf numFmtId="40" fontId="6" fillId="0" borderId="2" xfId="0" applyNumberFormat="1" applyFont="1" applyBorder="1"/>
    <xf numFmtId="2" fontId="6" fillId="0" borderId="4" xfId="0" applyNumberFormat="1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73"/>
  <sheetViews>
    <sheetView tabSelected="1" zoomScale="120" zoomScaleNormal="120" workbookViewId="0">
      <selection activeCell="F4" sqref="F4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4" width="7.5546875" customWidth="1"/>
    <col min="5" max="5" width="8" customWidth="1"/>
    <col min="6" max="6" width="7.88671875" customWidth="1"/>
    <col min="7" max="7" width="7.6640625" customWidth="1"/>
    <col min="8" max="8" width="7.88671875" customWidth="1"/>
    <col min="9" max="9" width="7.5546875" customWidth="1"/>
    <col min="10" max="10" width="7.6640625" customWidth="1"/>
    <col min="11" max="11" width="7.88671875" customWidth="1"/>
    <col min="12" max="12" width="7.554687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9" width="9.109375" customWidth="1"/>
    <col min="20" max="114" width="8.88671875" customWidth="1"/>
  </cols>
  <sheetData>
    <row r="1" spans="1:19" ht="15.6" x14ac:dyDescent="0.3">
      <c r="A1" s="43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9" ht="15.6" x14ac:dyDescent="0.3">
      <c r="A2" s="43" t="s">
        <v>62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9" ht="15.6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9" ht="15.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9" ht="15.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19" x14ac:dyDescent="0.3">
      <c r="A7" t="s">
        <v>7</v>
      </c>
      <c r="E7" s="15" t="s">
        <v>8</v>
      </c>
      <c r="S7" s="41" t="s">
        <v>9</v>
      </c>
    </row>
    <row r="8" spans="1:19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16" t="s">
        <v>10</v>
      </c>
      <c r="P8" s="3" t="s">
        <v>1</v>
      </c>
      <c r="Q8" s="3" t="s">
        <v>2</v>
      </c>
      <c r="R8" s="3" t="s">
        <v>3</v>
      </c>
      <c r="S8" s="42" t="s">
        <v>11</v>
      </c>
    </row>
    <row r="9" spans="1:19" x14ac:dyDescent="0.3">
      <c r="A9" s="17" t="s">
        <v>12</v>
      </c>
      <c r="B9" s="6">
        <v>359.05</v>
      </c>
      <c r="C9" s="6">
        <v>301.60000000000002</v>
      </c>
      <c r="D9" s="6">
        <v>333.61</v>
      </c>
      <c r="E9" s="6">
        <v>301.68</v>
      </c>
      <c r="F9" s="6">
        <v>368.8</v>
      </c>
      <c r="G9" s="6">
        <v>336.06</v>
      </c>
      <c r="H9" s="6">
        <v>370.92</v>
      </c>
      <c r="I9" s="6">
        <v>329.99</v>
      </c>
      <c r="J9" s="6">
        <v>362.24</v>
      </c>
      <c r="K9" s="6">
        <v>328.52</v>
      </c>
      <c r="L9" s="6">
        <v>334.96</v>
      </c>
      <c r="M9" s="6">
        <v>320.52999999999997</v>
      </c>
      <c r="N9" s="6">
        <v>336.71</v>
      </c>
      <c r="O9" s="6"/>
      <c r="P9" s="18">
        <f>SUM(B9:O9)</f>
        <v>4384.67</v>
      </c>
      <c r="Q9" s="18">
        <v>99.98</v>
      </c>
      <c r="R9" s="18">
        <f>SUM(P9:Q9)</f>
        <v>4484.6499999999996</v>
      </c>
      <c r="S9" s="5">
        <v>39.130000000000003</v>
      </c>
    </row>
    <row r="10" spans="1:19" x14ac:dyDescent="0.3">
      <c r="A10" s="19" t="s">
        <v>13</v>
      </c>
      <c r="B10" s="5">
        <v>518.36</v>
      </c>
      <c r="C10" s="5">
        <v>313.85000000000002</v>
      </c>
      <c r="D10" s="5">
        <v>349.88</v>
      </c>
      <c r="E10" s="5">
        <v>336.9</v>
      </c>
      <c r="F10" s="5">
        <v>345.92</v>
      </c>
      <c r="G10" s="5">
        <v>376.25</v>
      </c>
      <c r="H10" s="5">
        <v>365.69</v>
      </c>
      <c r="I10" s="5">
        <v>406.29</v>
      </c>
      <c r="J10" s="5">
        <v>378.72</v>
      </c>
      <c r="K10" s="5">
        <v>377.76</v>
      </c>
      <c r="L10" s="5">
        <v>386.45</v>
      </c>
      <c r="M10" s="5">
        <v>350.28</v>
      </c>
      <c r="N10" s="5">
        <v>354.85</v>
      </c>
      <c r="O10" s="5"/>
      <c r="P10" s="8">
        <f>SUM(B10:O10)</f>
        <v>4861.2000000000007</v>
      </c>
      <c r="Q10" s="8">
        <v>146.22999999999999</v>
      </c>
      <c r="R10" s="8">
        <f>SUM(P10:Q10)</f>
        <v>5007.43</v>
      </c>
      <c r="S10" s="5"/>
    </row>
    <row r="11" spans="1:19" x14ac:dyDescent="0.3">
      <c r="A11" s="20" t="s">
        <v>14</v>
      </c>
      <c r="B11" s="6">
        <v>221.42</v>
      </c>
      <c r="C11" s="6">
        <v>186.7</v>
      </c>
      <c r="D11" s="6">
        <v>188.75</v>
      </c>
      <c r="E11" s="6">
        <v>215.95</v>
      </c>
      <c r="F11" s="6">
        <v>211.01</v>
      </c>
      <c r="G11" s="6">
        <v>213.23</v>
      </c>
      <c r="H11" s="6">
        <v>225.53</v>
      </c>
      <c r="I11" s="6">
        <v>199.27</v>
      </c>
      <c r="J11" s="6">
        <v>230.16</v>
      </c>
      <c r="K11" s="6">
        <v>214.13</v>
      </c>
      <c r="L11" s="6">
        <v>204.56</v>
      </c>
      <c r="M11" s="6">
        <v>251.5</v>
      </c>
      <c r="N11" s="6">
        <v>272.11</v>
      </c>
      <c r="O11" s="6"/>
      <c r="P11" s="7">
        <f>SUM(B11:O11)</f>
        <v>2834.32</v>
      </c>
      <c r="Q11" s="7">
        <v>94.2</v>
      </c>
      <c r="R11" s="7">
        <f t="shared" ref="R11:R28" si="0">SUM(P11:Q11)</f>
        <v>2928.52</v>
      </c>
      <c r="S11" s="5">
        <v>27.58</v>
      </c>
    </row>
    <row r="12" spans="1:19" x14ac:dyDescent="0.3">
      <c r="A12" s="19" t="s">
        <v>15</v>
      </c>
      <c r="B12" s="5">
        <v>170.1</v>
      </c>
      <c r="C12" s="5">
        <v>121.28</v>
      </c>
      <c r="D12" s="5">
        <v>115.72</v>
      </c>
      <c r="E12" s="5">
        <v>124.64</v>
      </c>
      <c r="F12" s="5">
        <v>127.25</v>
      </c>
      <c r="G12" s="5">
        <v>112.38</v>
      </c>
      <c r="H12" s="5">
        <v>129.35</v>
      </c>
      <c r="I12" s="5">
        <v>142.87</v>
      </c>
      <c r="J12" s="5">
        <v>119.8</v>
      </c>
      <c r="K12" s="5">
        <v>120.59</v>
      </c>
      <c r="L12" s="5">
        <v>125.26</v>
      </c>
      <c r="M12" s="5">
        <v>137.26</v>
      </c>
      <c r="N12" s="5">
        <v>116.1</v>
      </c>
      <c r="O12" s="5"/>
      <c r="P12" s="8">
        <f>SUM(B12:O12)</f>
        <v>1662.6</v>
      </c>
      <c r="Q12" s="8">
        <v>64.17</v>
      </c>
      <c r="R12" s="8">
        <f t="shared" si="0"/>
        <v>1726.77</v>
      </c>
      <c r="S12" s="5">
        <v>30</v>
      </c>
    </row>
    <row r="13" spans="1:19" x14ac:dyDescent="0.3">
      <c r="A13" s="20" t="s">
        <v>16</v>
      </c>
      <c r="B13" s="6">
        <v>205.26</v>
      </c>
      <c r="C13" s="6">
        <v>202.38</v>
      </c>
      <c r="D13" s="6">
        <v>224.51</v>
      </c>
      <c r="E13" s="6">
        <v>234.88</v>
      </c>
      <c r="F13" s="6">
        <v>231.94</v>
      </c>
      <c r="G13" s="6">
        <v>243.09</v>
      </c>
      <c r="H13" s="6">
        <v>238.78</v>
      </c>
      <c r="I13" s="6">
        <v>263.3</v>
      </c>
      <c r="J13" s="6">
        <v>213.46</v>
      </c>
      <c r="K13" s="6">
        <v>218.4</v>
      </c>
      <c r="L13" s="6">
        <v>211.93</v>
      </c>
      <c r="M13" s="6">
        <v>222.8</v>
      </c>
      <c r="N13" s="6">
        <v>214.81</v>
      </c>
      <c r="O13" s="6"/>
      <c r="P13" s="7">
        <f t="shared" ref="P13:P17" si="1">SUM(B13:O13)</f>
        <v>2925.54</v>
      </c>
      <c r="Q13" s="7">
        <v>31.07</v>
      </c>
      <c r="R13" s="7">
        <f>SUM(P13:Q13)</f>
        <v>2956.61</v>
      </c>
      <c r="S13" s="5"/>
    </row>
    <row r="14" spans="1:19" x14ac:dyDescent="0.3">
      <c r="A14" s="19" t="s">
        <v>17</v>
      </c>
      <c r="B14" s="5">
        <v>738.5</v>
      </c>
      <c r="C14" s="5">
        <v>563.86</v>
      </c>
      <c r="D14" s="5">
        <v>636.35</v>
      </c>
      <c r="E14" s="5">
        <v>627.95000000000005</v>
      </c>
      <c r="F14" s="5">
        <v>690.14</v>
      </c>
      <c r="G14" s="5">
        <v>699.91</v>
      </c>
      <c r="H14" s="5">
        <v>698.65</v>
      </c>
      <c r="I14" s="5">
        <v>677.42</v>
      </c>
      <c r="J14" s="5">
        <v>678.97</v>
      </c>
      <c r="K14" s="5">
        <v>681.7</v>
      </c>
      <c r="L14" s="5">
        <v>721.63</v>
      </c>
      <c r="M14" s="5">
        <v>673.23</v>
      </c>
      <c r="N14" s="5">
        <v>680.81</v>
      </c>
      <c r="O14" s="5"/>
      <c r="P14" s="8">
        <f t="shared" si="1"/>
        <v>8769.119999999999</v>
      </c>
      <c r="Q14" s="8">
        <v>160.43</v>
      </c>
      <c r="R14" s="8">
        <f t="shared" si="0"/>
        <v>8929.5499999999993</v>
      </c>
      <c r="S14" s="5">
        <v>49.96</v>
      </c>
    </row>
    <row r="15" spans="1:19" x14ac:dyDescent="0.3">
      <c r="A15" s="20" t="s">
        <v>18</v>
      </c>
      <c r="B15" s="6">
        <v>90.48</v>
      </c>
      <c r="C15" s="6">
        <v>91.61</v>
      </c>
      <c r="D15" s="6">
        <v>103.19</v>
      </c>
      <c r="E15" s="6">
        <v>95.45</v>
      </c>
      <c r="F15" s="6">
        <v>105.24</v>
      </c>
      <c r="G15" s="6">
        <v>103</v>
      </c>
      <c r="H15" s="6">
        <v>108.13</v>
      </c>
      <c r="I15" s="6">
        <v>107.9</v>
      </c>
      <c r="J15" s="6">
        <v>117.91</v>
      </c>
      <c r="K15" s="6">
        <v>142.88</v>
      </c>
      <c r="L15" s="6">
        <v>135.63999999999999</v>
      </c>
      <c r="M15" s="6">
        <v>105.93</v>
      </c>
      <c r="N15" s="6">
        <v>123.63</v>
      </c>
      <c r="O15" s="6"/>
      <c r="P15" s="7">
        <f t="shared" si="1"/>
        <v>1430.9899999999998</v>
      </c>
      <c r="Q15" s="7">
        <v>58.89</v>
      </c>
      <c r="R15" s="7">
        <f>SUM(P15:Q15)</f>
        <v>1489.8799999999999</v>
      </c>
      <c r="S15" s="5">
        <v>68</v>
      </c>
    </row>
    <row r="16" spans="1:19" x14ac:dyDescent="0.3">
      <c r="A16" s="19" t="s">
        <v>19</v>
      </c>
      <c r="B16" s="5">
        <v>113.77</v>
      </c>
      <c r="C16" s="5">
        <v>102.04</v>
      </c>
      <c r="D16" s="5">
        <v>124.67</v>
      </c>
      <c r="E16" s="5">
        <v>114.24</v>
      </c>
      <c r="F16" s="5">
        <v>133.47999999999999</v>
      </c>
      <c r="G16" s="5">
        <v>106.16</v>
      </c>
      <c r="H16" s="5">
        <v>135.97</v>
      </c>
      <c r="I16" s="5">
        <v>121.55</v>
      </c>
      <c r="J16" s="5">
        <v>132.27000000000001</v>
      </c>
      <c r="K16" s="5">
        <v>128.88</v>
      </c>
      <c r="L16" s="5">
        <v>159.69999999999999</v>
      </c>
      <c r="M16" s="5">
        <v>159.80000000000001</v>
      </c>
      <c r="N16" s="5">
        <v>188.93</v>
      </c>
      <c r="O16" s="5"/>
      <c r="P16" s="8">
        <f t="shared" si="1"/>
        <v>1721.4600000000003</v>
      </c>
      <c r="Q16" s="8">
        <v>101.33</v>
      </c>
      <c r="R16" s="8">
        <f t="shared" si="0"/>
        <v>1822.7900000000002</v>
      </c>
      <c r="S16" s="5">
        <v>83.4</v>
      </c>
    </row>
    <row r="17" spans="1:19" x14ac:dyDescent="0.3">
      <c r="A17" s="20" t="s">
        <v>20</v>
      </c>
      <c r="B17" s="6">
        <v>1064.08</v>
      </c>
      <c r="C17" s="6">
        <v>1074.22</v>
      </c>
      <c r="D17" s="6">
        <v>1107.74</v>
      </c>
      <c r="E17" s="6">
        <v>1067.81</v>
      </c>
      <c r="F17" s="6">
        <v>1029.73</v>
      </c>
      <c r="G17" s="6">
        <v>1021.69</v>
      </c>
      <c r="H17" s="6">
        <v>1024.04</v>
      </c>
      <c r="I17" s="6">
        <v>1010.33</v>
      </c>
      <c r="J17" s="6">
        <v>965.3</v>
      </c>
      <c r="K17" s="6">
        <v>882</v>
      </c>
      <c r="L17" s="6">
        <v>963.52</v>
      </c>
      <c r="M17" s="6">
        <v>720.03</v>
      </c>
      <c r="N17" s="6">
        <v>770.8</v>
      </c>
      <c r="O17" s="6">
        <v>0.93</v>
      </c>
      <c r="P17" s="7">
        <f t="shared" si="1"/>
        <v>12702.220000000001</v>
      </c>
      <c r="Q17" s="7">
        <v>494.45</v>
      </c>
      <c r="R17" s="7">
        <f t="shared" si="0"/>
        <v>13196.670000000002</v>
      </c>
      <c r="S17" s="5">
        <v>268.73</v>
      </c>
    </row>
    <row r="18" spans="1:19" x14ac:dyDescent="0.3">
      <c r="A18" s="19" t="s">
        <v>21</v>
      </c>
      <c r="B18" s="5">
        <v>415.55</v>
      </c>
      <c r="C18" s="5">
        <v>356.33</v>
      </c>
      <c r="D18" s="5">
        <v>377.48</v>
      </c>
      <c r="E18" s="5">
        <v>404.56</v>
      </c>
      <c r="F18" s="5">
        <v>392.11</v>
      </c>
      <c r="G18" s="5">
        <v>405.97</v>
      </c>
      <c r="H18" s="5">
        <v>417.4</v>
      </c>
      <c r="I18" s="5">
        <v>451.35</v>
      </c>
      <c r="J18" s="5">
        <v>403.07</v>
      </c>
      <c r="K18" s="5">
        <v>471.71</v>
      </c>
      <c r="L18" s="5">
        <v>407.46</v>
      </c>
      <c r="M18" s="5">
        <v>444.4</v>
      </c>
      <c r="N18" s="5">
        <v>374.69</v>
      </c>
      <c r="O18" s="5"/>
      <c r="P18" s="8">
        <f>SUM(B18:O18)</f>
        <v>5322.079999999999</v>
      </c>
      <c r="Q18" s="8">
        <v>132.52000000000001</v>
      </c>
      <c r="R18" s="8">
        <f t="shared" ref="R18" si="2">SUM(P18:Q18)</f>
        <v>5454.5999999999995</v>
      </c>
      <c r="S18" s="5">
        <v>20.84</v>
      </c>
    </row>
    <row r="19" spans="1:19" x14ac:dyDescent="0.3">
      <c r="A19" s="20" t="s">
        <v>22</v>
      </c>
      <c r="B19" s="6">
        <v>183.73</v>
      </c>
      <c r="C19" s="6">
        <v>148.99</v>
      </c>
      <c r="D19" s="6">
        <v>145.57</v>
      </c>
      <c r="E19" s="6">
        <v>151.13999999999999</v>
      </c>
      <c r="F19" s="6">
        <v>147.24</v>
      </c>
      <c r="G19" s="6">
        <v>156.91</v>
      </c>
      <c r="H19" s="6">
        <v>181.17</v>
      </c>
      <c r="I19" s="6">
        <v>162.69</v>
      </c>
      <c r="J19" s="6">
        <v>168.5</v>
      </c>
      <c r="K19" s="6">
        <v>154</v>
      </c>
      <c r="L19" s="6">
        <v>156.19999999999999</v>
      </c>
      <c r="M19" s="6">
        <v>183.45</v>
      </c>
      <c r="N19" s="6">
        <v>141.46</v>
      </c>
      <c r="O19" s="6"/>
      <c r="P19" s="7">
        <f t="shared" ref="P19:P20" si="3">SUM(B19:N19)</f>
        <v>2081.0500000000002</v>
      </c>
      <c r="Q19" s="7">
        <v>53.72</v>
      </c>
      <c r="R19" s="7">
        <f t="shared" si="0"/>
        <v>2134.77</v>
      </c>
      <c r="S19" s="5">
        <v>68.180000000000007</v>
      </c>
    </row>
    <row r="20" spans="1:19" x14ac:dyDescent="0.3">
      <c r="A20" s="19" t="s">
        <v>23</v>
      </c>
      <c r="B20" s="5">
        <v>217.03</v>
      </c>
      <c r="C20" s="5">
        <v>171.42</v>
      </c>
      <c r="D20" s="5">
        <v>193.57</v>
      </c>
      <c r="E20" s="5">
        <v>200.17</v>
      </c>
      <c r="F20" s="5">
        <v>231.61</v>
      </c>
      <c r="G20" s="5">
        <v>212.62</v>
      </c>
      <c r="H20" s="5">
        <v>212.6</v>
      </c>
      <c r="I20" s="5">
        <v>229.33</v>
      </c>
      <c r="J20" s="5">
        <v>195.21</v>
      </c>
      <c r="K20" s="5">
        <v>226.07</v>
      </c>
      <c r="L20" s="5">
        <v>190.22</v>
      </c>
      <c r="M20" s="5">
        <v>205.25</v>
      </c>
      <c r="N20" s="5">
        <v>219.47</v>
      </c>
      <c r="O20" s="5"/>
      <c r="P20" s="8">
        <f t="shared" si="3"/>
        <v>2704.5699999999997</v>
      </c>
      <c r="Q20" s="8">
        <v>117.68</v>
      </c>
      <c r="R20" s="8">
        <f t="shared" si="0"/>
        <v>2822.2499999999995</v>
      </c>
      <c r="S20" s="5">
        <v>71.5</v>
      </c>
    </row>
    <row r="21" spans="1:19" x14ac:dyDescent="0.3">
      <c r="A21" s="20" t="s">
        <v>24</v>
      </c>
      <c r="B21" s="6">
        <v>101.95</v>
      </c>
      <c r="C21" s="6">
        <v>71.7</v>
      </c>
      <c r="D21" s="6">
        <v>83.4</v>
      </c>
      <c r="E21" s="6">
        <v>104.28</v>
      </c>
      <c r="F21" s="6">
        <v>78.36</v>
      </c>
      <c r="G21" s="6">
        <v>97.35</v>
      </c>
      <c r="H21" s="6">
        <v>83.27</v>
      </c>
      <c r="I21" s="6">
        <v>102.65</v>
      </c>
      <c r="J21" s="6">
        <v>86.86</v>
      </c>
      <c r="K21" s="6">
        <v>96.27</v>
      </c>
      <c r="L21" s="6">
        <v>95.46</v>
      </c>
      <c r="M21" s="6">
        <v>87.51</v>
      </c>
      <c r="N21" s="6">
        <v>110.03</v>
      </c>
      <c r="O21" s="6"/>
      <c r="P21" s="7">
        <f t="shared" ref="P21:P27" si="4">SUM(B21:O21)</f>
        <v>1199.0900000000001</v>
      </c>
      <c r="Q21" s="7">
        <v>32.729999999999997</v>
      </c>
      <c r="R21" s="7">
        <f t="shared" si="0"/>
        <v>1231.8200000000002</v>
      </c>
      <c r="S21" s="5">
        <v>20.48</v>
      </c>
    </row>
    <row r="22" spans="1:19" x14ac:dyDescent="0.3">
      <c r="A22" s="19" t="s">
        <v>25</v>
      </c>
      <c r="B22" s="5">
        <v>800.81</v>
      </c>
      <c r="C22" s="5">
        <v>688.88</v>
      </c>
      <c r="D22" s="5">
        <v>691.65</v>
      </c>
      <c r="E22" s="5">
        <v>681.17</v>
      </c>
      <c r="F22" s="5">
        <v>712.41</v>
      </c>
      <c r="G22" s="5">
        <v>685.57</v>
      </c>
      <c r="H22" s="5">
        <v>674.05</v>
      </c>
      <c r="I22" s="5">
        <v>676.11</v>
      </c>
      <c r="J22" s="5">
        <v>705.1</v>
      </c>
      <c r="K22" s="5">
        <v>709.26</v>
      </c>
      <c r="L22" s="5">
        <v>811.8</v>
      </c>
      <c r="M22" s="5">
        <v>696.62</v>
      </c>
      <c r="N22" s="5">
        <v>674.21</v>
      </c>
      <c r="O22" s="5"/>
      <c r="P22" s="8">
        <f>SUM(B22:O22)</f>
        <v>9207.64</v>
      </c>
      <c r="Q22" s="8">
        <v>441.76</v>
      </c>
      <c r="R22" s="8">
        <f t="shared" si="0"/>
        <v>9649.4</v>
      </c>
      <c r="S22" s="5">
        <v>180.22</v>
      </c>
    </row>
    <row r="23" spans="1:19" x14ac:dyDescent="0.3">
      <c r="A23" s="20" t="s">
        <v>26</v>
      </c>
      <c r="B23" s="6">
        <v>281.17</v>
      </c>
      <c r="C23" s="6">
        <v>238.07</v>
      </c>
      <c r="D23" s="6">
        <v>243.31</v>
      </c>
      <c r="E23" s="6">
        <v>263.08</v>
      </c>
      <c r="F23" s="6">
        <v>266.52</v>
      </c>
      <c r="G23" s="6">
        <v>258.06</v>
      </c>
      <c r="H23" s="6">
        <v>245.15</v>
      </c>
      <c r="I23" s="6">
        <v>265.83999999999997</v>
      </c>
      <c r="J23" s="6">
        <v>242.2</v>
      </c>
      <c r="K23" s="6">
        <v>276.08</v>
      </c>
      <c r="L23" s="6">
        <v>251.95</v>
      </c>
      <c r="M23" s="6">
        <v>243.41</v>
      </c>
      <c r="N23" s="6">
        <v>273.38</v>
      </c>
      <c r="O23" s="6"/>
      <c r="P23" s="7">
        <f t="shared" si="4"/>
        <v>3348.2199999999993</v>
      </c>
      <c r="Q23" s="7">
        <v>74.09</v>
      </c>
      <c r="R23" s="7">
        <f t="shared" si="0"/>
        <v>3422.3099999999995</v>
      </c>
      <c r="S23" s="5">
        <v>13</v>
      </c>
    </row>
    <row r="24" spans="1:19" x14ac:dyDescent="0.3">
      <c r="A24" s="19" t="s">
        <v>27</v>
      </c>
      <c r="B24" s="5">
        <v>192.02</v>
      </c>
      <c r="C24" s="5">
        <v>166.94</v>
      </c>
      <c r="D24" s="5">
        <v>178.3</v>
      </c>
      <c r="E24" s="5">
        <v>204.45</v>
      </c>
      <c r="F24" s="5">
        <v>207.95</v>
      </c>
      <c r="G24" s="5">
        <v>212.42</v>
      </c>
      <c r="H24" s="5">
        <v>223.35</v>
      </c>
      <c r="I24" s="5">
        <v>226.44</v>
      </c>
      <c r="J24" s="5">
        <v>236.89</v>
      </c>
      <c r="K24" s="5">
        <v>298.27</v>
      </c>
      <c r="L24" s="5">
        <v>294.64999999999998</v>
      </c>
      <c r="M24" s="5">
        <v>272.14</v>
      </c>
      <c r="N24" s="5">
        <v>322.05</v>
      </c>
      <c r="O24" s="5"/>
      <c r="P24" s="8">
        <f t="shared" si="4"/>
        <v>3035.8700000000003</v>
      </c>
      <c r="Q24" s="8">
        <v>69.87</v>
      </c>
      <c r="R24" s="8">
        <f t="shared" si="0"/>
        <v>3105.7400000000002</v>
      </c>
      <c r="S24" s="5">
        <v>126.9</v>
      </c>
    </row>
    <row r="25" spans="1:19" x14ac:dyDescent="0.3">
      <c r="A25" s="20" t="s">
        <v>28</v>
      </c>
      <c r="B25" s="6">
        <v>653.14</v>
      </c>
      <c r="C25" s="6">
        <v>476.28</v>
      </c>
      <c r="D25" s="6">
        <v>466.04</v>
      </c>
      <c r="E25" s="6">
        <v>545.24</v>
      </c>
      <c r="F25" s="6">
        <v>575.95000000000005</v>
      </c>
      <c r="G25" s="6">
        <v>526.45000000000005</v>
      </c>
      <c r="H25" s="6">
        <v>567.16999999999996</v>
      </c>
      <c r="I25" s="6">
        <v>566.41999999999996</v>
      </c>
      <c r="J25" s="6">
        <v>593.97</v>
      </c>
      <c r="K25" s="6">
        <v>558.79999999999995</v>
      </c>
      <c r="L25" s="6">
        <v>564.72</v>
      </c>
      <c r="M25" s="6">
        <v>549.74</v>
      </c>
      <c r="N25" s="6">
        <v>612.94000000000005</v>
      </c>
      <c r="O25" s="6"/>
      <c r="P25" s="7">
        <f t="shared" si="4"/>
        <v>7256.8600000000006</v>
      </c>
      <c r="Q25" s="7">
        <v>168.58</v>
      </c>
      <c r="R25" s="7">
        <f t="shared" si="0"/>
        <v>7425.4400000000005</v>
      </c>
      <c r="S25" s="5">
        <v>40.369999999999997</v>
      </c>
    </row>
    <row r="26" spans="1:19" x14ac:dyDescent="0.3">
      <c r="A26" s="19" t="s">
        <v>29</v>
      </c>
      <c r="B26" s="5">
        <v>192.73</v>
      </c>
      <c r="C26" s="5">
        <v>162.02000000000001</v>
      </c>
      <c r="D26" s="5">
        <v>180.85</v>
      </c>
      <c r="E26" s="5">
        <v>173.65</v>
      </c>
      <c r="F26" s="5">
        <v>152.97999999999999</v>
      </c>
      <c r="G26" s="5">
        <v>190.89</v>
      </c>
      <c r="H26" s="5">
        <v>158.47</v>
      </c>
      <c r="I26" s="5">
        <v>153.44</v>
      </c>
      <c r="J26" s="5">
        <v>175.03</v>
      </c>
      <c r="K26" s="5">
        <v>164.43</v>
      </c>
      <c r="L26" s="5">
        <v>152.07</v>
      </c>
      <c r="M26" s="5">
        <v>170.21</v>
      </c>
      <c r="N26" s="5">
        <v>190.38</v>
      </c>
      <c r="O26" s="5"/>
      <c r="P26" s="8">
        <f t="shared" si="4"/>
        <v>2217.15</v>
      </c>
      <c r="Q26" s="8">
        <v>98.07</v>
      </c>
      <c r="R26" s="8">
        <f>SUM(P26:Q26)</f>
        <v>2315.2200000000003</v>
      </c>
      <c r="S26" s="5">
        <v>41.38</v>
      </c>
    </row>
    <row r="27" spans="1:19" x14ac:dyDescent="0.3">
      <c r="A27" s="20" t="s">
        <v>30</v>
      </c>
      <c r="B27" s="6">
        <v>256.83999999999997</v>
      </c>
      <c r="C27" s="6">
        <v>200.94</v>
      </c>
      <c r="D27" s="6">
        <v>230.61</v>
      </c>
      <c r="E27" s="6">
        <v>199.22</v>
      </c>
      <c r="F27" s="6">
        <v>197.07</v>
      </c>
      <c r="G27" s="6">
        <v>227.03</v>
      </c>
      <c r="H27" s="6">
        <v>242.96</v>
      </c>
      <c r="I27" s="6">
        <v>234.44</v>
      </c>
      <c r="J27" s="6">
        <v>208.84</v>
      </c>
      <c r="K27" s="6">
        <v>209.34</v>
      </c>
      <c r="L27" s="6">
        <v>217.44</v>
      </c>
      <c r="M27" s="6">
        <v>252.77</v>
      </c>
      <c r="N27" s="6">
        <v>224.62</v>
      </c>
      <c r="O27" s="6"/>
      <c r="P27" s="7">
        <f t="shared" si="4"/>
        <v>2902.12</v>
      </c>
      <c r="Q27" s="7">
        <v>82</v>
      </c>
      <c r="R27" s="7">
        <f t="shared" si="0"/>
        <v>2984.12</v>
      </c>
      <c r="S27" s="5">
        <v>16.8</v>
      </c>
    </row>
    <row r="28" spans="1:19" x14ac:dyDescent="0.3">
      <c r="A28" s="21" t="s">
        <v>31</v>
      </c>
      <c r="B28" s="22">
        <v>233</v>
      </c>
      <c r="C28" s="22">
        <v>273.83999999999997</v>
      </c>
      <c r="D28" s="22">
        <v>213.75</v>
      </c>
      <c r="E28" s="22">
        <v>256.45</v>
      </c>
      <c r="F28" s="22">
        <v>259.39</v>
      </c>
      <c r="G28" s="22">
        <v>261.44</v>
      </c>
      <c r="H28" s="22">
        <v>280.8</v>
      </c>
      <c r="I28" s="22">
        <v>274.81</v>
      </c>
      <c r="J28" s="22">
        <v>291.87</v>
      </c>
      <c r="K28" s="22">
        <v>270.35000000000002</v>
      </c>
      <c r="L28" s="22">
        <v>274.39999999999998</v>
      </c>
      <c r="M28" s="22">
        <v>279.86</v>
      </c>
      <c r="N28" s="22">
        <v>299.91000000000003</v>
      </c>
      <c r="O28" s="22"/>
      <c r="P28" s="23">
        <f>SUM(B28:O28)</f>
        <v>3469.87</v>
      </c>
      <c r="Q28" s="23">
        <v>160.9</v>
      </c>
      <c r="R28" s="23">
        <f t="shared" si="0"/>
        <v>3630.77</v>
      </c>
      <c r="S28" s="5">
        <v>80.17</v>
      </c>
    </row>
    <row r="29" spans="1:19" x14ac:dyDescent="0.3">
      <c r="A29" s="24" t="s">
        <v>4</v>
      </c>
      <c r="B29" s="9">
        <f>SUM(B9:B28)</f>
        <v>7008.9900000000007</v>
      </c>
      <c r="C29" s="9">
        <f t="shared" ref="C29:N29" si="5">SUM(C9:C28)</f>
        <v>5912.9499999999989</v>
      </c>
      <c r="D29" s="9">
        <f t="shared" si="5"/>
        <v>6188.9500000000007</v>
      </c>
      <c r="E29" s="9">
        <f t="shared" si="5"/>
        <v>6302.9099999999989</v>
      </c>
      <c r="F29" s="9">
        <f t="shared" si="5"/>
        <v>6465.0999999999995</v>
      </c>
      <c r="G29" s="9">
        <f t="shared" si="5"/>
        <v>6446.48</v>
      </c>
      <c r="H29" s="9">
        <f t="shared" si="5"/>
        <v>6583.4500000000016</v>
      </c>
      <c r="I29" s="9">
        <f t="shared" si="5"/>
        <v>6602.4399999999987</v>
      </c>
      <c r="J29" s="9">
        <f t="shared" si="5"/>
        <v>6506.3700000000008</v>
      </c>
      <c r="K29" s="9">
        <f t="shared" si="5"/>
        <v>6529.4400000000014</v>
      </c>
      <c r="L29" s="9">
        <f t="shared" si="5"/>
        <v>6660.0199999999977</v>
      </c>
      <c r="M29" s="9">
        <f t="shared" si="5"/>
        <v>6326.72</v>
      </c>
      <c r="N29" s="9">
        <f t="shared" si="5"/>
        <v>6501.8900000000012</v>
      </c>
      <c r="O29" s="9">
        <f>SUM(O9:O28)</f>
        <v>0.93</v>
      </c>
      <c r="P29" s="10">
        <f>SUM(P9:P28)</f>
        <v>84036.639999999985</v>
      </c>
      <c r="Q29" s="10">
        <f>SUM(Q9:Q28)</f>
        <v>2682.67</v>
      </c>
      <c r="R29" s="10">
        <f>SUM(R9:R28)</f>
        <v>86719.310000000012</v>
      </c>
      <c r="S29" s="40">
        <f t="shared" ref="S29" si="6">SUM(S9:S28)</f>
        <v>1246.6400000000003</v>
      </c>
    </row>
    <row r="30" spans="1:19" x14ac:dyDescent="0.3">
      <c r="A30" s="2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9" x14ac:dyDescent="0.3">
      <c r="A31" s="4"/>
      <c r="B31" s="5"/>
      <c r="C31" s="5"/>
      <c r="D31" s="5"/>
      <c r="E31" s="5"/>
      <c r="F31" s="5"/>
      <c r="G31" s="5" t="s">
        <v>32</v>
      </c>
      <c r="H31" s="5"/>
      <c r="I31" s="5"/>
      <c r="J31" s="5"/>
      <c r="K31" s="5"/>
      <c r="L31" s="5"/>
      <c r="M31" s="5"/>
      <c r="N31" s="5"/>
      <c r="O31" s="5"/>
      <c r="P31" s="5"/>
      <c r="Q31" s="13"/>
      <c r="R31" s="13" t="s">
        <v>63</v>
      </c>
    </row>
    <row r="32" spans="1:19" x14ac:dyDescent="0.3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14" x14ac:dyDescent="0.3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14" x14ac:dyDescent="0.3">
      <c r="A34" s="3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14" x14ac:dyDescent="0.3">
      <c r="A35" t="s">
        <v>33</v>
      </c>
      <c r="R35" s="5"/>
      <c r="S35" s="41" t="s">
        <v>9</v>
      </c>
    </row>
    <row r="36" spans="1:114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34</v>
      </c>
      <c r="P36" s="3" t="s">
        <v>1</v>
      </c>
      <c r="Q36" s="3" t="s">
        <v>2</v>
      </c>
      <c r="R36" s="3" t="s">
        <v>3</v>
      </c>
      <c r="S36" s="42" t="s">
        <v>11</v>
      </c>
    </row>
    <row r="37" spans="1:114" x14ac:dyDescent="0.3">
      <c r="A37" s="38" t="s">
        <v>58</v>
      </c>
      <c r="B37" s="5">
        <v>13</v>
      </c>
      <c r="C37" s="5">
        <v>12.92</v>
      </c>
      <c r="D37" s="5">
        <v>19.940000000000001</v>
      </c>
      <c r="E37" s="5">
        <v>14.92</v>
      </c>
      <c r="F37" s="5">
        <v>20.9</v>
      </c>
      <c r="G37" s="5">
        <v>18.95</v>
      </c>
      <c r="H37" s="5">
        <v>22</v>
      </c>
      <c r="I37" s="5">
        <v>11</v>
      </c>
      <c r="J37" s="5">
        <v>11</v>
      </c>
      <c r="K37" s="5">
        <v>24</v>
      </c>
      <c r="L37" s="5">
        <v>10.98</v>
      </c>
      <c r="M37" s="5">
        <v>11</v>
      </c>
      <c r="N37" s="5">
        <v>13</v>
      </c>
      <c r="O37" s="5"/>
      <c r="P37" s="39">
        <f>SUM(B37:O37)</f>
        <v>203.60999999999999</v>
      </c>
      <c r="Q37" s="39">
        <v>0.39</v>
      </c>
      <c r="R37" s="5">
        <f t="shared" ref="R37:R61" si="7">SUM(P37:Q37)</f>
        <v>203.99999999999997</v>
      </c>
      <c r="S37" s="5"/>
    </row>
    <row r="38" spans="1:114" x14ac:dyDescent="0.3">
      <c r="A38" s="19" t="s">
        <v>35</v>
      </c>
      <c r="B38" s="5">
        <v>120.98</v>
      </c>
      <c r="C38" s="5">
        <v>84.9</v>
      </c>
      <c r="D38" s="5">
        <v>79.81</v>
      </c>
      <c r="E38" s="5">
        <v>85.64</v>
      </c>
      <c r="F38" s="5">
        <v>85.67</v>
      </c>
      <c r="G38" s="5">
        <v>78.760000000000005</v>
      </c>
      <c r="H38" s="5">
        <v>79.67</v>
      </c>
      <c r="I38" s="5">
        <v>80.62</v>
      </c>
      <c r="J38" s="5">
        <v>67.790000000000006</v>
      </c>
      <c r="K38" s="5"/>
      <c r="L38" s="5"/>
      <c r="M38" s="5"/>
      <c r="N38" s="5"/>
      <c r="O38" s="5"/>
      <c r="P38" s="8">
        <f t="shared" ref="P38:P61" si="8">SUM(B38:O38)</f>
        <v>763.83999999999992</v>
      </c>
      <c r="Q38" s="8">
        <v>2.16</v>
      </c>
      <c r="R38" s="5">
        <f t="shared" si="7"/>
        <v>765.99999999999989</v>
      </c>
      <c r="S38" s="5"/>
    </row>
    <row r="39" spans="1:114" s="27" customFormat="1" x14ac:dyDescent="0.3">
      <c r="A39" s="19" t="s">
        <v>36</v>
      </c>
      <c r="B39" s="5"/>
      <c r="C39" s="5"/>
      <c r="D39" s="5"/>
      <c r="E39" s="5"/>
      <c r="F39" s="5"/>
      <c r="G39" s="5"/>
      <c r="H39" s="5"/>
      <c r="I39" s="5"/>
      <c r="J39" s="5"/>
      <c r="K39" s="5">
        <v>40.909999999999997</v>
      </c>
      <c r="L39" s="5">
        <v>58.59</v>
      </c>
      <c r="M39" s="5">
        <v>46.77</v>
      </c>
      <c r="N39" s="5">
        <v>28.92</v>
      </c>
      <c r="O39" s="5"/>
      <c r="P39" s="8">
        <f t="shared" si="8"/>
        <v>175.19</v>
      </c>
      <c r="Q39" s="8">
        <v>1.56</v>
      </c>
      <c r="R39" s="5">
        <f t="shared" si="7"/>
        <v>176.75</v>
      </c>
      <c r="S39" s="4">
        <v>171.19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</row>
    <row r="40" spans="1:114" x14ac:dyDescent="0.3">
      <c r="A40" s="19" t="s">
        <v>37</v>
      </c>
      <c r="B40" s="5">
        <v>20</v>
      </c>
      <c r="C40" s="5">
        <v>16</v>
      </c>
      <c r="D40" s="5">
        <v>22.93</v>
      </c>
      <c r="E40" s="5">
        <v>22.95</v>
      </c>
      <c r="F40" s="5">
        <v>24</v>
      </c>
      <c r="G40" s="5">
        <v>23.85</v>
      </c>
      <c r="H40" s="5">
        <v>24.78</v>
      </c>
      <c r="I40" s="5">
        <v>26.76</v>
      </c>
      <c r="J40" s="5">
        <v>24.75</v>
      </c>
      <c r="K40" s="5">
        <v>26.71</v>
      </c>
      <c r="L40" s="5">
        <v>19.850000000000001</v>
      </c>
      <c r="M40" s="5">
        <v>22.86</v>
      </c>
      <c r="N40" s="5">
        <v>20.32</v>
      </c>
      <c r="O40" s="5"/>
      <c r="P40" s="8">
        <f>SUM(B40:O40)</f>
        <v>295.76</v>
      </c>
      <c r="Q40" s="8">
        <v>2.13</v>
      </c>
      <c r="R40" s="5">
        <f t="shared" si="7"/>
        <v>297.89</v>
      </c>
      <c r="S40" s="5">
        <v>2</v>
      </c>
    </row>
    <row r="41" spans="1:114" x14ac:dyDescent="0.3">
      <c r="A41" s="19" t="s">
        <v>38</v>
      </c>
      <c r="B41" s="5">
        <v>130.86000000000001</v>
      </c>
      <c r="C41" s="5">
        <v>83.79</v>
      </c>
      <c r="D41" s="5">
        <v>83.83</v>
      </c>
      <c r="E41" s="5">
        <v>83.23</v>
      </c>
      <c r="F41" s="5">
        <v>83.56</v>
      </c>
      <c r="G41" s="5">
        <v>86.75</v>
      </c>
      <c r="H41" s="5">
        <v>85.12</v>
      </c>
      <c r="I41" s="5">
        <v>83.16</v>
      </c>
      <c r="J41" s="5">
        <v>85.6</v>
      </c>
      <c r="K41" s="5"/>
      <c r="L41" s="5"/>
      <c r="M41" s="5"/>
      <c r="N41" s="5"/>
      <c r="O41" s="5"/>
      <c r="P41" s="8">
        <f>SUM(B41:O41)</f>
        <v>805.9</v>
      </c>
      <c r="Q41" s="8">
        <v>4.0999999999999996</v>
      </c>
      <c r="R41" s="5">
        <f t="shared" si="7"/>
        <v>810</v>
      </c>
      <c r="S41" s="5"/>
    </row>
    <row r="42" spans="1:114" x14ac:dyDescent="0.3">
      <c r="A42" s="19" t="s">
        <v>39</v>
      </c>
      <c r="B42" s="5">
        <v>107.82</v>
      </c>
      <c r="C42" s="5">
        <v>83.94</v>
      </c>
      <c r="D42" s="5">
        <v>82.68</v>
      </c>
      <c r="E42" s="5">
        <v>84.59</v>
      </c>
      <c r="F42" s="5">
        <v>84.56</v>
      </c>
      <c r="G42" s="5">
        <v>83.81</v>
      </c>
      <c r="H42" s="5">
        <v>83.74</v>
      </c>
      <c r="I42" s="5">
        <v>83.25</v>
      </c>
      <c r="J42" s="5">
        <v>83.18</v>
      </c>
      <c r="K42" s="5"/>
      <c r="L42" s="5"/>
      <c r="M42" s="5"/>
      <c r="N42" s="5"/>
      <c r="O42" s="5"/>
      <c r="P42" s="8">
        <f t="shared" si="8"/>
        <v>777.56999999999994</v>
      </c>
      <c r="Q42" s="8">
        <v>3.39</v>
      </c>
      <c r="R42" s="5">
        <f t="shared" si="7"/>
        <v>780.95999999999992</v>
      </c>
      <c r="S42" s="5"/>
    </row>
    <row r="43" spans="1:114" x14ac:dyDescent="0.3">
      <c r="A43" s="19" t="s">
        <v>60</v>
      </c>
      <c r="B43" s="5">
        <v>35</v>
      </c>
      <c r="C43" s="5">
        <v>32.9</v>
      </c>
      <c r="D43" s="5">
        <v>34</v>
      </c>
      <c r="E43" s="5">
        <v>17.760000000000002</v>
      </c>
      <c r="F43" s="5">
        <v>25.38</v>
      </c>
      <c r="G43" s="5">
        <v>21.76</v>
      </c>
      <c r="H43" s="5"/>
      <c r="I43" s="5"/>
      <c r="J43" s="5"/>
      <c r="K43" s="5"/>
      <c r="L43" s="5"/>
      <c r="M43" s="5"/>
      <c r="N43" s="5"/>
      <c r="O43" s="5"/>
      <c r="P43" s="8">
        <f t="shared" ref="P43" si="9">SUM(B43:O43)</f>
        <v>166.8</v>
      </c>
      <c r="Q43" s="8">
        <v>1.2</v>
      </c>
      <c r="R43" s="5">
        <f t="shared" ref="R43" si="10">SUM(P43:Q43)</f>
        <v>168</v>
      </c>
      <c r="S43" s="5"/>
    </row>
    <row r="44" spans="1:114" x14ac:dyDescent="0.3">
      <c r="A44" s="19" t="s">
        <v>40</v>
      </c>
      <c r="B44" s="5">
        <v>49.84</v>
      </c>
      <c r="C44" s="5">
        <v>48.68</v>
      </c>
      <c r="D44" s="5">
        <v>48.46</v>
      </c>
      <c r="E44" s="5">
        <v>48.96</v>
      </c>
      <c r="F44" s="5">
        <v>49.26</v>
      </c>
      <c r="G44" s="5">
        <v>41.29</v>
      </c>
      <c r="H44" s="5"/>
      <c r="I44" s="5"/>
      <c r="J44" s="5"/>
      <c r="K44" s="5"/>
      <c r="L44" s="5"/>
      <c r="M44" s="5"/>
      <c r="N44" s="5"/>
      <c r="O44" s="5"/>
      <c r="P44" s="8">
        <f t="shared" si="8"/>
        <v>286.49</v>
      </c>
      <c r="Q44" s="8">
        <v>3.39</v>
      </c>
      <c r="R44" s="5">
        <f>SUM(P44:Q44)</f>
        <v>289.88</v>
      </c>
      <c r="S44" s="5"/>
    </row>
    <row r="45" spans="1:114" x14ac:dyDescent="0.3">
      <c r="A45" s="19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>
        <v>183.99</v>
      </c>
      <c r="L45" s="5">
        <v>160.05000000000001</v>
      </c>
      <c r="M45" s="5">
        <v>130.22</v>
      </c>
      <c r="N45" s="5">
        <v>120.88</v>
      </c>
      <c r="O45" s="5"/>
      <c r="P45" s="8">
        <f t="shared" si="8"/>
        <v>595.14</v>
      </c>
      <c r="Q45" s="8">
        <v>2.36</v>
      </c>
      <c r="R45" s="5">
        <f>SUM(P45:Q45)</f>
        <v>597.5</v>
      </c>
      <c r="S45" s="5"/>
    </row>
    <row r="46" spans="1:114" s="28" customFormat="1" x14ac:dyDescent="0.3">
      <c r="A46" s="19" t="s">
        <v>61</v>
      </c>
      <c r="B46" s="5"/>
      <c r="C46" s="5">
        <v>6</v>
      </c>
      <c r="D46" s="5">
        <v>9</v>
      </c>
      <c r="E46" s="5">
        <v>9</v>
      </c>
      <c r="F46" s="5">
        <v>3</v>
      </c>
      <c r="G46" s="5"/>
      <c r="H46" s="5"/>
      <c r="I46" s="5"/>
      <c r="J46" s="5"/>
      <c r="K46" s="5"/>
      <c r="L46" s="5"/>
      <c r="M46" s="5"/>
      <c r="N46" s="5"/>
      <c r="O46" s="5"/>
      <c r="P46" s="8">
        <f t="shared" ref="P46" si="11">SUM(B46:O46)</f>
        <v>27</v>
      </c>
      <c r="Q46" s="8"/>
      <c r="R46" s="5">
        <f>SUM(P46:Q46)</f>
        <v>27</v>
      </c>
      <c r="S46" s="5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</row>
    <row r="47" spans="1:114" x14ac:dyDescent="0.3">
      <c r="A47" s="19" t="s">
        <v>42</v>
      </c>
      <c r="B47" s="5">
        <v>23</v>
      </c>
      <c r="C47" s="5">
        <v>27</v>
      </c>
      <c r="D47" s="5">
        <v>21</v>
      </c>
      <c r="E47" s="5">
        <v>24</v>
      </c>
      <c r="F47" s="5">
        <v>21</v>
      </c>
      <c r="G47" s="5">
        <v>24.88</v>
      </c>
      <c r="H47" s="5">
        <v>20</v>
      </c>
      <c r="I47" s="5">
        <v>22</v>
      </c>
      <c r="J47" s="5">
        <v>25</v>
      </c>
      <c r="K47" s="5">
        <v>21.85</v>
      </c>
      <c r="L47" s="5">
        <v>27</v>
      </c>
      <c r="M47" s="5">
        <v>13</v>
      </c>
      <c r="N47" s="5">
        <v>13</v>
      </c>
      <c r="O47" s="5"/>
      <c r="P47" s="8">
        <f>SUM(B47:O47)</f>
        <v>282.73</v>
      </c>
      <c r="Q47" s="8">
        <v>0.12</v>
      </c>
      <c r="R47" s="5">
        <f t="shared" ref="R47" si="12">SUM(P47:Q47)</f>
        <v>282.85000000000002</v>
      </c>
      <c r="S47" s="5"/>
    </row>
    <row r="48" spans="1:114" s="28" customFormat="1" x14ac:dyDescent="0.3">
      <c r="A48" s="19" t="s">
        <v>43</v>
      </c>
      <c r="B48" s="5">
        <v>91.96</v>
      </c>
      <c r="C48" s="5">
        <v>42</v>
      </c>
      <c r="D48" s="5">
        <v>41.87</v>
      </c>
      <c r="E48" s="5">
        <v>54.06</v>
      </c>
      <c r="F48" s="5">
        <v>37.67</v>
      </c>
      <c r="G48" s="5">
        <v>30.7</v>
      </c>
      <c r="H48" s="5">
        <v>28.74</v>
      </c>
      <c r="I48" s="5">
        <v>21.6</v>
      </c>
      <c r="J48" s="5">
        <v>30.41</v>
      </c>
      <c r="K48" s="5"/>
      <c r="L48" s="5"/>
      <c r="M48" s="5"/>
      <c r="N48" s="5"/>
      <c r="O48" s="5"/>
      <c r="P48" s="8">
        <f>SUM(B48:O48)</f>
        <v>379.01000000000005</v>
      </c>
      <c r="Q48" s="8">
        <v>3.98</v>
      </c>
      <c r="R48" s="5">
        <f t="shared" si="7"/>
        <v>382.99000000000007</v>
      </c>
      <c r="S48" s="5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</row>
    <row r="49" spans="1:114" x14ac:dyDescent="0.3">
      <c r="A49" s="19" t="s">
        <v>44</v>
      </c>
      <c r="B49" s="5"/>
      <c r="C49" s="5"/>
      <c r="D49" s="5"/>
      <c r="E49" s="5"/>
      <c r="F49" s="5">
        <v>2</v>
      </c>
      <c r="G49" s="5">
        <v>1</v>
      </c>
      <c r="H49" s="5">
        <v>6</v>
      </c>
      <c r="I49" s="5">
        <v>17.829999999999998</v>
      </c>
      <c r="J49" s="5">
        <v>32</v>
      </c>
      <c r="K49" s="5">
        <v>134.12</v>
      </c>
      <c r="L49" s="5">
        <v>98.06</v>
      </c>
      <c r="M49" s="5">
        <v>35.04</v>
      </c>
      <c r="N49" s="5">
        <v>27.71</v>
      </c>
      <c r="O49" s="5"/>
      <c r="P49" s="8">
        <f t="shared" si="8"/>
        <v>353.76</v>
      </c>
      <c r="Q49" s="8"/>
      <c r="R49" s="5">
        <f t="shared" si="7"/>
        <v>353.76</v>
      </c>
      <c r="S49" s="5">
        <v>353.76</v>
      </c>
    </row>
    <row r="50" spans="1:114" s="28" customFormat="1" x14ac:dyDescent="0.3">
      <c r="A50" s="19" t="s">
        <v>45</v>
      </c>
      <c r="B50" s="5">
        <v>48</v>
      </c>
      <c r="C50" s="5">
        <v>26</v>
      </c>
      <c r="D50" s="5">
        <v>40.950000000000003</v>
      </c>
      <c r="E50" s="5">
        <v>28.74</v>
      </c>
      <c r="F50" s="5">
        <v>26.83</v>
      </c>
      <c r="G50" s="5">
        <v>32.75</v>
      </c>
      <c r="H50" s="5">
        <v>27.88</v>
      </c>
      <c r="I50" s="5">
        <v>23.41</v>
      </c>
      <c r="J50" s="5">
        <v>28.8</v>
      </c>
      <c r="K50" s="5"/>
      <c r="L50" s="5"/>
      <c r="M50" s="5"/>
      <c r="N50" s="5"/>
      <c r="O50" s="5"/>
      <c r="P50" s="8">
        <f t="shared" si="8"/>
        <v>283.35999999999996</v>
      </c>
      <c r="Q50" s="8">
        <v>1.64</v>
      </c>
      <c r="R50" s="5">
        <f t="shared" si="7"/>
        <v>284.99999999999994</v>
      </c>
      <c r="S50" s="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</row>
    <row r="51" spans="1:114" s="28" customFormat="1" x14ac:dyDescent="0.3">
      <c r="A51" s="19" t="s">
        <v>46</v>
      </c>
      <c r="B51" s="5"/>
      <c r="C51" s="5"/>
      <c r="D51" s="5"/>
      <c r="E51" s="5"/>
      <c r="F51" s="5"/>
      <c r="G51" s="5"/>
      <c r="H51" s="5"/>
      <c r="I51" s="5"/>
      <c r="J51" s="5"/>
      <c r="K51" s="5">
        <v>19.510000000000002</v>
      </c>
      <c r="L51" s="5">
        <v>28.29</v>
      </c>
      <c r="M51" s="5">
        <v>43.09</v>
      </c>
      <c r="N51" s="5">
        <v>40.869999999999997</v>
      </c>
      <c r="O51" s="5"/>
      <c r="P51" s="8">
        <f t="shared" si="8"/>
        <v>131.76</v>
      </c>
      <c r="Q51" s="8">
        <v>0.52</v>
      </c>
      <c r="R51" s="5">
        <f t="shared" si="7"/>
        <v>132.28</v>
      </c>
      <c r="S51" s="5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</row>
    <row r="52" spans="1:114" s="28" customFormat="1" x14ac:dyDescent="0.3">
      <c r="A52" s="19" t="s">
        <v>59</v>
      </c>
      <c r="B52" s="5">
        <v>42.89</v>
      </c>
      <c r="C52" s="5">
        <v>66.66</v>
      </c>
      <c r="D52" s="5">
        <v>69.680000000000007</v>
      </c>
      <c r="E52" s="5">
        <v>91.38</v>
      </c>
      <c r="F52" s="5">
        <v>85.42</v>
      </c>
      <c r="G52" s="5">
        <v>87.25</v>
      </c>
      <c r="H52" s="5">
        <v>125.85</v>
      </c>
      <c r="I52" s="5">
        <v>110.3</v>
      </c>
      <c r="J52" s="5">
        <v>144.44999999999999</v>
      </c>
      <c r="K52" s="5">
        <v>167.88</v>
      </c>
      <c r="L52" s="5">
        <v>118.51</v>
      </c>
      <c r="M52" s="5">
        <v>70.290000000000006</v>
      </c>
      <c r="N52" s="5">
        <v>48.96</v>
      </c>
      <c r="O52" s="5"/>
      <c r="P52" s="8">
        <f t="shared" si="8"/>
        <v>1229.52</v>
      </c>
      <c r="Q52" s="8">
        <v>23.43</v>
      </c>
      <c r="R52" s="5">
        <f t="shared" si="7"/>
        <v>1252.95</v>
      </c>
      <c r="S52" s="5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</row>
    <row r="53" spans="1:114" s="28" customFormat="1" x14ac:dyDescent="0.3">
      <c r="A53" s="19" t="s">
        <v>47</v>
      </c>
      <c r="B53" s="5">
        <v>89.24</v>
      </c>
      <c r="C53" s="5">
        <v>54.5</v>
      </c>
      <c r="D53" s="5">
        <v>55.11</v>
      </c>
      <c r="E53" s="5">
        <v>80.12</v>
      </c>
      <c r="F53" s="5">
        <v>51.85</v>
      </c>
      <c r="G53" s="5">
        <v>54.27</v>
      </c>
      <c r="H53" s="5">
        <v>54.05</v>
      </c>
      <c r="I53" s="5">
        <v>51.28</v>
      </c>
      <c r="J53" s="5">
        <v>41.46</v>
      </c>
      <c r="K53" s="5"/>
      <c r="L53" s="5"/>
      <c r="M53" s="5"/>
      <c r="N53" s="5"/>
      <c r="O53" s="5"/>
      <c r="P53" s="8">
        <f t="shared" si="8"/>
        <v>531.88000000000011</v>
      </c>
      <c r="Q53" s="8">
        <v>8.1199999999999992</v>
      </c>
      <c r="R53" s="5">
        <f t="shared" si="7"/>
        <v>540.00000000000011</v>
      </c>
      <c r="S53" s="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 spans="1:114" x14ac:dyDescent="0.3">
      <c r="A54" s="19" t="s">
        <v>48</v>
      </c>
      <c r="B54" s="5">
        <v>30.85</v>
      </c>
      <c r="C54" s="5">
        <v>27.98</v>
      </c>
      <c r="D54" s="5">
        <v>26.54</v>
      </c>
      <c r="E54" s="5">
        <v>22.84</v>
      </c>
      <c r="F54" s="5">
        <v>13.98</v>
      </c>
      <c r="G54" s="5">
        <v>19.86</v>
      </c>
      <c r="H54" s="5">
        <v>31.48</v>
      </c>
      <c r="I54" s="5">
        <v>28.37</v>
      </c>
      <c r="J54" s="5">
        <v>24.84</v>
      </c>
      <c r="K54" s="5"/>
      <c r="L54" s="5"/>
      <c r="M54" s="5"/>
      <c r="N54" s="5"/>
      <c r="O54" s="5"/>
      <c r="P54" s="8">
        <f t="shared" si="8"/>
        <v>226.74</v>
      </c>
      <c r="Q54" s="8">
        <v>6.26</v>
      </c>
      <c r="R54" s="5">
        <f t="shared" si="7"/>
        <v>233</v>
      </c>
      <c r="S54" s="5"/>
    </row>
    <row r="55" spans="1:114" s="28" customFormat="1" x14ac:dyDescent="0.3">
      <c r="A55" s="19" t="s">
        <v>49</v>
      </c>
      <c r="B55" s="5">
        <v>106.73</v>
      </c>
      <c r="C55" s="5">
        <v>81.95</v>
      </c>
      <c r="D55" s="5">
        <v>83.74</v>
      </c>
      <c r="E55" s="5">
        <v>83.43</v>
      </c>
      <c r="F55" s="5">
        <v>84.64</v>
      </c>
      <c r="G55" s="5">
        <v>83.85</v>
      </c>
      <c r="H55" s="5">
        <v>83.9</v>
      </c>
      <c r="I55" s="5">
        <v>78.97</v>
      </c>
      <c r="J55" s="5">
        <v>76.73</v>
      </c>
      <c r="K55" s="5"/>
      <c r="L55" s="5"/>
      <c r="M55" s="5"/>
      <c r="N55" s="5"/>
      <c r="O55" s="5"/>
      <c r="P55" s="8">
        <f t="shared" si="8"/>
        <v>763.94</v>
      </c>
      <c r="Q55" s="8">
        <v>4.0599999999999996</v>
      </c>
      <c r="R55" s="5">
        <f t="shared" si="7"/>
        <v>768</v>
      </c>
      <c r="S55" s="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</row>
    <row r="56" spans="1:114" x14ac:dyDescent="0.3">
      <c r="A56" s="19" t="s">
        <v>50</v>
      </c>
      <c r="B56" s="5">
        <v>55.88</v>
      </c>
      <c r="C56" s="5">
        <v>58.77</v>
      </c>
      <c r="D56" s="5">
        <v>55.69</v>
      </c>
      <c r="E56" s="5">
        <v>62.49</v>
      </c>
      <c r="F56" s="5">
        <v>63.72</v>
      </c>
      <c r="G56" s="5">
        <v>61.64</v>
      </c>
      <c r="H56" s="5">
        <v>63.07</v>
      </c>
      <c r="I56" s="5">
        <v>65.400000000000006</v>
      </c>
      <c r="J56" s="5">
        <v>59.57</v>
      </c>
      <c r="K56" s="5"/>
      <c r="L56" s="5"/>
      <c r="M56" s="5"/>
      <c r="N56" s="5"/>
      <c r="O56" s="5"/>
      <c r="P56" s="8">
        <f t="shared" si="8"/>
        <v>546.23</v>
      </c>
      <c r="Q56" s="8">
        <v>3.77</v>
      </c>
      <c r="R56" s="5">
        <f>SUM(P56:Q56)</f>
        <v>550</v>
      </c>
      <c r="S56" s="5"/>
    </row>
    <row r="57" spans="1:114" s="28" customFormat="1" x14ac:dyDescent="0.3">
      <c r="A57" s="19" t="s">
        <v>51</v>
      </c>
      <c r="B57" s="5">
        <v>95.5</v>
      </c>
      <c r="C57" s="5">
        <v>75.83</v>
      </c>
      <c r="D57" s="5">
        <v>79.89</v>
      </c>
      <c r="E57" s="5">
        <v>82.85</v>
      </c>
      <c r="F57" s="5">
        <v>82.51</v>
      </c>
      <c r="G57" s="5">
        <v>70.84</v>
      </c>
      <c r="H57" s="5">
        <v>62.59</v>
      </c>
      <c r="I57" s="5">
        <v>63.51</v>
      </c>
      <c r="J57" s="5">
        <v>73.83</v>
      </c>
      <c r="K57" s="5"/>
      <c r="L57" s="5"/>
      <c r="M57" s="5"/>
      <c r="N57" s="5"/>
      <c r="O57" s="5"/>
      <c r="P57" s="8">
        <f t="shared" si="8"/>
        <v>687.35</v>
      </c>
      <c r="Q57" s="8">
        <v>3.01</v>
      </c>
      <c r="R57" s="5">
        <f>SUM(P57:Q57)</f>
        <v>690.36</v>
      </c>
      <c r="S57" s="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</row>
    <row r="58" spans="1:114" x14ac:dyDescent="0.3">
      <c r="A58" s="19" t="s">
        <v>52</v>
      </c>
      <c r="B58" s="5"/>
      <c r="C58" s="5"/>
      <c r="D58" s="5"/>
      <c r="E58" s="5"/>
      <c r="F58" s="5"/>
      <c r="G58" s="5"/>
      <c r="H58" s="5"/>
      <c r="I58" s="5"/>
      <c r="J58" s="5"/>
      <c r="K58" s="5">
        <v>48.89</v>
      </c>
      <c r="L58" s="5">
        <v>40.26</v>
      </c>
      <c r="M58" s="5">
        <v>42.36</v>
      </c>
      <c r="N58" s="5">
        <v>45.48</v>
      </c>
      <c r="O58" s="5"/>
      <c r="P58" s="8">
        <f>SUM(B58:O58)</f>
        <v>176.98999999999998</v>
      </c>
      <c r="Q58" s="8">
        <v>1.72</v>
      </c>
      <c r="R58" s="5">
        <f t="shared" si="7"/>
        <v>178.70999999999998</v>
      </c>
      <c r="S58" s="5"/>
    </row>
    <row r="59" spans="1:114" s="28" customFormat="1" x14ac:dyDescent="0.3">
      <c r="A59" s="19" t="s">
        <v>53</v>
      </c>
      <c r="B59" s="5">
        <v>88.92</v>
      </c>
      <c r="C59" s="5">
        <v>56.84</v>
      </c>
      <c r="D59" s="5">
        <v>53.9</v>
      </c>
      <c r="E59" s="5">
        <v>53.5</v>
      </c>
      <c r="F59" s="5">
        <v>41.36</v>
      </c>
      <c r="G59" s="5">
        <v>44.76</v>
      </c>
      <c r="H59" s="5">
        <v>46.51</v>
      </c>
      <c r="I59" s="5">
        <v>43.8</v>
      </c>
      <c r="J59" s="5">
        <v>44.79</v>
      </c>
      <c r="K59" s="5">
        <v>46.59</v>
      </c>
      <c r="L59" s="5">
        <v>31.9</v>
      </c>
      <c r="M59" s="5">
        <v>24</v>
      </c>
      <c r="N59" s="5">
        <v>27.89</v>
      </c>
      <c r="O59" s="5"/>
      <c r="P59" s="8">
        <f t="shared" si="8"/>
        <v>604.76</v>
      </c>
      <c r="Q59" s="8">
        <v>3.13</v>
      </c>
      <c r="R59" s="5">
        <f t="shared" si="7"/>
        <v>607.89</v>
      </c>
      <c r="S59" s="5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</row>
    <row r="60" spans="1:114" x14ac:dyDescent="0.3">
      <c r="A60" s="19" t="s">
        <v>54</v>
      </c>
      <c r="B60" s="5"/>
      <c r="C60" s="5"/>
      <c r="D60" s="5"/>
      <c r="E60" s="5"/>
      <c r="F60" s="5"/>
      <c r="G60" s="5"/>
      <c r="H60" s="5"/>
      <c r="I60" s="5"/>
      <c r="J60" s="5"/>
      <c r="K60" s="5">
        <v>155.34</v>
      </c>
      <c r="L60" s="5">
        <v>158.77000000000001</v>
      </c>
      <c r="M60" s="5">
        <v>150.94</v>
      </c>
      <c r="N60" s="5">
        <v>137.93</v>
      </c>
      <c r="O60" s="5"/>
      <c r="P60" s="8">
        <f t="shared" si="8"/>
        <v>602.98</v>
      </c>
      <c r="Q60" s="8">
        <v>1.02</v>
      </c>
      <c r="R60" s="5">
        <f t="shared" si="7"/>
        <v>604</v>
      </c>
      <c r="S60" s="5"/>
    </row>
    <row r="61" spans="1:114" s="28" customFormat="1" x14ac:dyDescent="0.3">
      <c r="A61" s="19" t="s">
        <v>55</v>
      </c>
      <c r="B61" s="5">
        <v>42.95</v>
      </c>
      <c r="C61" s="5">
        <v>37</v>
      </c>
      <c r="D61" s="5">
        <v>27</v>
      </c>
      <c r="E61" s="5">
        <v>29.93</v>
      </c>
      <c r="F61" s="5">
        <v>35.479999999999997</v>
      </c>
      <c r="G61" s="5">
        <v>34.24</v>
      </c>
      <c r="H61" s="5">
        <v>15</v>
      </c>
      <c r="I61" s="5">
        <v>17.850000000000001</v>
      </c>
      <c r="J61" s="5"/>
      <c r="K61" s="5"/>
      <c r="L61" s="5"/>
      <c r="M61" s="5"/>
      <c r="N61" s="5"/>
      <c r="O61" s="5"/>
      <c r="P61" s="8">
        <f t="shared" si="8"/>
        <v>239.45</v>
      </c>
      <c r="Q61" s="8">
        <v>1.55</v>
      </c>
      <c r="R61" s="5">
        <f t="shared" si="7"/>
        <v>241</v>
      </c>
      <c r="S61" s="5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</row>
    <row r="62" spans="1:114" x14ac:dyDescent="0.3">
      <c r="A62" s="24" t="s">
        <v>5</v>
      </c>
      <c r="B62" s="9">
        <f t="shared" ref="B62:S62" si="13">SUM(B37:B61)</f>
        <v>1193.4200000000003</v>
      </c>
      <c r="C62" s="9">
        <f t="shared" si="13"/>
        <v>923.66000000000008</v>
      </c>
      <c r="D62" s="9">
        <f t="shared" si="13"/>
        <v>936.02</v>
      </c>
      <c r="E62" s="9">
        <f t="shared" si="13"/>
        <v>980.3900000000001</v>
      </c>
      <c r="F62" s="9">
        <f t="shared" si="13"/>
        <v>922.79000000000008</v>
      </c>
      <c r="G62" s="9">
        <f t="shared" si="13"/>
        <v>901.21</v>
      </c>
      <c r="H62" s="9">
        <f t="shared" si="13"/>
        <v>860.38</v>
      </c>
      <c r="I62" s="9">
        <f t="shared" si="13"/>
        <v>829.11</v>
      </c>
      <c r="J62" s="9">
        <f t="shared" si="13"/>
        <v>854.20000000000016</v>
      </c>
      <c r="K62" s="9">
        <f t="shared" si="13"/>
        <v>869.79000000000008</v>
      </c>
      <c r="L62" s="9">
        <f t="shared" si="13"/>
        <v>752.26</v>
      </c>
      <c r="M62" s="9">
        <f t="shared" si="13"/>
        <v>589.57000000000005</v>
      </c>
      <c r="N62" s="9">
        <f t="shared" si="13"/>
        <v>524.96</v>
      </c>
      <c r="O62" s="9">
        <f t="shared" si="13"/>
        <v>0</v>
      </c>
      <c r="P62" s="10">
        <f t="shared" si="13"/>
        <v>11137.759999999998</v>
      </c>
      <c r="Q62" s="10">
        <f t="shared" si="13"/>
        <v>83.009999999999991</v>
      </c>
      <c r="R62" s="9">
        <f t="shared" si="13"/>
        <v>11220.769999999999</v>
      </c>
      <c r="S62" s="29">
        <f t="shared" si="13"/>
        <v>526.95000000000005</v>
      </c>
    </row>
    <row r="63" spans="1:114" x14ac:dyDescent="0.3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14" x14ac:dyDescent="0.3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9" x14ac:dyDescent="0.3">
      <c r="A65" s="30" t="s">
        <v>56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>
        <v>0</v>
      </c>
      <c r="Q65" s="9">
        <v>746.11</v>
      </c>
      <c r="R65" s="9">
        <f>SUM(P65:Q65)</f>
        <v>746.11</v>
      </c>
    </row>
    <row r="66" spans="1:19" x14ac:dyDescent="0.3">
      <c r="A66" s="3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9" ht="21.75" customHeight="1" thickBot="1" x14ac:dyDescent="0.35">
      <c r="A67" s="35" t="s">
        <v>57</v>
      </c>
      <c r="B67" s="36">
        <f t="shared" ref="B67:O67" si="14">B29+B62</f>
        <v>8202.4100000000017</v>
      </c>
      <c r="C67" s="36">
        <f t="shared" si="14"/>
        <v>6836.6099999999988</v>
      </c>
      <c r="D67" s="36">
        <f t="shared" si="14"/>
        <v>7124.9700000000012</v>
      </c>
      <c r="E67" s="36">
        <f t="shared" si="14"/>
        <v>7283.2999999999993</v>
      </c>
      <c r="F67" s="36">
        <f t="shared" si="14"/>
        <v>7387.8899999999994</v>
      </c>
      <c r="G67" s="36">
        <f t="shared" si="14"/>
        <v>7347.69</v>
      </c>
      <c r="H67" s="36">
        <f t="shared" si="14"/>
        <v>7443.8300000000017</v>
      </c>
      <c r="I67" s="36">
        <f t="shared" si="14"/>
        <v>7431.5499999999984</v>
      </c>
      <c r="J67" s="36">
        <f t="shared" si="14"/>
        <v>7360.5700000000006</v>
      </c>
      <c r="K67" s="36">
        <f t="shared" si="14"/>
        <v>7399.2300000000014</v>
      </c>
      <c r="L67" s="36">
        <f t="shared" si="14"/>
        <v>7412.2799999999979</v>
      </c>
      <c r="M67" s="36">
        <f t="shared" si="14"/>
        <v>6916.29</v>
      </c>
      <c r="N67" s="36">
        <f t="shared" si="14"/>
        <v>7026.8500000000013</v>
      </c>
      <c r="O67" s="36">
        <f t="shared" si="14"/>
        <v>0.93</v>
      </c>
      <c r="P67" s="37">
        <f>P29+P62+P65</f>
        <v>95174.39999999998</v>
      </c>
      <c r="Q67" s="37">
        <f>Q29+Q62+Q65</f>
        <v>3511.7900000000004</v>
      </c>
      <c r="R67" s="37">
        <f>R29+R62+R65</f>
        <v>98686.190000000017</v>
      </c>
      <c r="S67" s="32">
        <f>SUM(S29,S62)</f>
        <v>1773.5900000000004</v>
      </c>
    </row>
    <row r="68" spans="1:19" ht="15" thickTop="1" x14ac:dyDescent="0.3"/>
    <row r="69" spans="1:19" x14ac:dyDescent="0.3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34"/>
      <c r="O69" s="34"/>
      <c r="P69" s="34"/>
      <c r="Q69" s="13"/>
      <c r="R69" s="13" t="s">
        <v>63</v>
      </c>
    </row>
    <row r="70" spans="1:19" x14ac:dyDescent="0.3">
      <c r="B70" s="11"/>
      <c r="C70" s="11"/>
      <c r="E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9" x14ac:dyDescent="0.3">
      <c r="A71" s="4"/>
      <c r="B71" s="12"/>
      <c r="C71" s="12"/>
      <c r="D71" s="33"/>
      <c r="E71" s="5"/>
      <c r="F71" s="5"/>
      <c r="G71" s="5"/>
      <c r="H71" s="5"/>
      <c r="I71" s="5"/>
      <c r="J71" s="5"/>
      <c r="K71" s="5"/>
      <c r="L71" s="5"/>
      <c r="M71" s="5"/>
    </row>
    <row r="72" spans="1:19" x14ac:dyDescent="0.3">
      <c r="A72" s="4"/>
      <c r="B72" s="12"/>
      <c r="C72" s="12"/>
      <c r="D72" s="33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26"/>
    </row>
    <row r="73" spans="1:19" x14ac:dyDescent="0.3">
      <c r="F73" s="5"/>
      <c r="G73" s="5"/>
      <c r="H73" s="5"/>
      <c r="I73" s="5"/>
      <c r="J73" s="5"/>
      <c r="K73" s="5"/>
      <c r="L73" s="5"/>
    </row>
  </sheetData>
  <sheetProtection algorithmName="SHA-512" hashValue="2yLE7+HABvvvtjy7CcydJ8BNut2GMr6pIiM7rVV2awhc+XOvlCcS+2WqzvXBjbaVWC+0vsUuGXSHLV3a/GRy1Q==" saltValue="YSZCr1IXKM4mO17zv/D4oQ==" spinCount="100000" sheet="1" objects="1" scenarios="1"/>
  <conditionalFormatting sqref="A37:R61">
    <cfRule type="expression" dxfId="0" priority="1">
      <formula>MOD(ROW(),2)=0</formula>
    </cfRule>
  </conditionalFormatting>
  <pageMargins left="0.25" right="0" top="0.75" bottom="0.25" header="0.3" footer="0.3"/>
  <pageSetup scale="86" fitToHeight="0" orientation="landscape" r:id="rId1"/>
  <rowBreaks count="1" manualBreakCount="1">
    <brk id="34" max="17" man="1"/>
  </rowBreaks>
  <ignoredErrors>
    <ignoredError sqref="C29:N29 C62:N6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72308-B7ED-4E63-A14A-AB738CE8B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c62b6-fbfc-4c9c-86a3-28eadb6312f9"/>
    <ds:schemaRef ds:uri="09c04866-85cb-44b8-bcde-3bbcbe4bcb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FCAEE5-7E4F-4F04-B905-62D7286D06C5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09c04866-85cb-44b8-bcde-3bbcbe4bcb20"/>
    <ds:schemaRef ds:uri="c00c62b6-fbfc-4c9c-86a3-28eadb6312f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7E71BA0-CC8D-4C2B-ABE9-2E3EBAA17E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Spring 2026</vt:lpstr>
      <vt:lpstr>'KISD Spring 2026'!Print_Area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2024-04-25T15:16:02Z</cp:lastPrinted>
  <dcterms:created xsi:type="dcterms:W3CDTF">2021-03-16T12:47:06Z</dcterms:created>
  <dcterms:modified xsi:type="dcterms:W3CDTF">2026-09-10T13:24:08Z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